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<sst xmlns="http://schemas.openxmlformats.org/spreadsheetml/2006/main" count="176" uniqueCount="142">
  <si>
    <t>Dnevnice u zemlji</t>
  </si>
  <si>
    <t>Smještaj</t>
  </si>
  <si>
    <t>Prijevoz na sl. putu</t>
  </si>
  <si>
    <t>Planirano</t>
  </si>
  <si>
    <t>Potrošeno</t>
  </si>
  <si>
    <t>Razlika</t>
  </si>
  <si>
    <t>Rashodi i izdaci</t>
  </si>
  <si>
    <t>Dnevnice u inozemstvu</t>
  </si>
  <si>
    <t>Ostali rashodi za sl. putov.</t>
  </si>
  <si>
    <t>Prijevoz na posao i s posla</t>
  </si>
  <si>
    <t>Uredski materijal</t>
  </si>
  <si>
    <t>Literatura</t>
  </si>
  <si>
    <t>Mater. za čišć. i održ.</t>
  </si>
  <si>
    <t>Mater. za higijenu</t>
  </si>
  <si>
    <t>Ostali materijal</t>
  </si>
  <si>
    <t>Sitni inventar</t>
  </si>
  <si>
    <t>Radna odjeća i obuća</t>
  </si>
  <si>
    <t>Telefoni i mobiteli</t>
  </si>
  <si>
    <t>Poštarina</t>
  </si>
  <si>
    <t>Usl. održ. postr. i opreme</t>
  </si>
  <si>
    <t>Ost. usl. održavanja</t>
  </si>
  <si>
    <t>Voda</t>
  </si>
  <si>
    <t>Odvoz smeća</t>
  </si>
  <si>
    <t>Deratizacija i dezinsekcija</t>
  </si>
  <si>
    <t>Ostale komunalne usluge</t>
  </si>
  <si>
    <t>Dvorana</t>
  </si>
  <si>
    <t>Zdravstveni pregledi</t>
  </si>
  <si>
    <t>Ostale računalne usluge</t>
  </si>
  <si>
    <t>Ostale nespomenute usluge</t>
  </si>
  <si>
    <t>Reprezentacija</t>
  </si>
  <si>
    <t>Tuzemne članarine</t>
  </si>
  <si>
    <t>Ostali nesp. rash. poslov.</t>
  </si>
  <si>
    <t>Naknada banke</t>
  </si>
  <si>
    <t>OPERATIVNI PLAN :</t>
  </si>
  <si>
    <t>Kotizacije</t>
  </si>
  <si>
    <t>UKUPNO:</t>
  </si>
  <si>
    <t>Str. nadz. i hitne interv.</t>
  </si>
  <si>
    <t>Tečajevi i str. ispiti</t>
  </si>
  <si>
    <t>Loko vožnja</t>
  </si>
  <si>
    <t>POMOĆNIK U NASTAVI:</t>
  </si>
  <si>
    <t>Plaća-bruto 1-pomoći EU</t>
  </si>
  <si>
    <t>Regres-pomoći EU</t>
  </si>
  <si>
    <t>Božićnica-pomoći EU</t>
  </si>
  <si>
    <t>Doprinos za ZO-pomoći EU</t>
  </si>
  <si>
    <t>KUMČE U TANZANIJI:</t>
  </si>
  <si>
    <t>Kumče-donacije u novcu</t>
  </si>
  <si>
    <t>MAŠKARE:</t>
  </si>
  <si>
    <t>Maškare</t>
  </si>
  <si>
    <t>Ost. usl. tek. i inv. održavanja</t>
  </si>
  <si>
    <t>Plaća-bruto 1-predf. ŠKŽ</t>
  </si>
  <si>
    <t>Doprinos za ZO-predf. ŠKŽ</t>
  </si>
  <si>
    <t>Prijevoz uč.-E-medica</t>
  </si>
  <si>
    <t>DONACIJE ZA E-MEDICU-NOINA ARKA...:</t>
  </si>
  <si>
    <t>ERASMUS-POMOĆI EU</t>
  </si>
  <si>
    <t>Smještaj u zemlji</t>
  </si>
  <si>
    <t>Smještaj u inozemstvu</t>
  </si>
  <si>
    <t>Prijevoz u zemlji</t>
  </si>
  <si>
    <t>Prijevoz u inozemstvu</t>
  </si>
  <si>
    <t>Ostali rashodi-cestarina…</t>
  </si>
  <si>
    <t>Tečajevi i str. Ispiti</t>
  </si>
  <si>
    <t>Ugovori o djelu</t>
  </si>
  <si>
    <t>Rebalans</t>
  </si>
  <si>
    <t>Smještaj u inoz.</t>
  </si>
  <si>
    <t>prijevoz na sl. p. u inoz.</t>
  </si>
  <si>
    <t>Namirnice</t>
  </si>
  <si>
    <t>El. Energija</t>
  </si>
  <si>
    <t>Plin</t>
  </si>
  <si>
    <t>Mat i dj. Za TII održ. Opreme</t>
  </si>
  <si>
    <t>Mat. I dijel. Za TII Odr.zgr.</t>
  </si>
  <si>
    <t>Usl. Održ.gr. Objekata</t>
  </si>
  <si>
    <t>Usl. Odvj. I pravnog savjet.</t>
  </si>
  <si>
    <t>Ostale intelek. Usl.</t>
  </si>
  <si>
    <t>Međunar. Članarine</t>
  </si>
  <si>
    <t>Upravne i admin. Prist.</t>
  </si>
  <si>
    <t>Javnobilj. Pristojbe</t>
  </si>
  <si>
    <t>Usl.TII održ.građ. objekata</t>
  </si>
  <si>
    <t>Usl.TII opreme</t>
  </si>
  <si>
    <t>A 1007-12</t>
  </si>
  <si>
    <t>Račun. I rač. Oprema-tableti</t>
  </si>
  <si>
    <t>Oprema-kurik.r., konvektomat</t>
  </si>
  <si>
    <t>Namirnice - konobari*</t>
  </si>
  <si>
    <t>Sitni inv. - konobari*</t>
  </si>
  <si>
    <t>Ostali mat. - konobari*</t>
  </si>
  <si>
    <t>Ostali rash. - konobari*</t>
  </si>
  <si>
    <t>A 1007-10</t>
  </si>
  <si>
    <t>A 1007-11</t>
  </si>
  <si>
    <t>A 1007-70 Kapitalna ul. Nabava opreme u SŠ</t>
  </si>
  <si>
    <t>Računala i računalna oprema</t>
  </si>
  <si>
    <t>Uredski namještaj</t>
  </si>
  <si>
    <t>Oprema za grij., vent. i hlađenje</t>
  </si>
  <si>
    <t>Ostale naknade iz pror. U novcu</t>
  </si>
  <si>
    <t>Ostale nakn. građ. u novcu</t>
  </si>
  <si>
    <t>Dnev. Za sl. putovanja u zemlji</t>
  </si>
  <si>
    <t>Nakn. Za smj. Na sl. putu u zemlji</t>
  </si>
  <si>
    <t>Nakn. za prijevoz na sl. putu u zemlji</t>
  </si>
  <si>
    <t>Ostali nesp. Ras. Posl.</t>
  </si>
  <si>
    <t>Dnev. Za sl. puz. U inoz.</t>
  </si>
  <si>
    <t>Nakn. Za prijev. Na sl. putu u inoz.</t>
  </si>
  <si>
    <t>Uredski mat.</t>
  </si>
  <si>
    <t>Ostali nespom. Rashodi poslovanja</t>
  </si>
  <si>
    <t>Ostala uredska oprema</t>
  </si>
  <si>
    <t>Darovi</t>
  </si>
  <si>
    <t>A 1007-12 tek. Pomoći izvor 5202 AEHT</t>
  </si>
  <si>
    <t>A 1007-28 -Prijevoz učenika s pos. potrebama</t>
  </si>
  <si>
    <t>Plaće za prekovr. Rad</t>
  </si>
  <si>
    <t>Nakn. Za kor. Autom. Za sl. svrhe</t>
  </si>
  <si>
    <t>Dnevnice za sl. put. u zemlji</t>
  </si>
  <si>
    <r>
      <t xml:space="preserve">A 1007-12 VL. PRIHODI </t>
    </r>
    <r>
      <rPr>
        <b/>
        <sz val="12"/>
        <color indexed="8"/>
        <rFont val="Calibri"/>
        <family val="2"/>
      </rPr>
      <t>3102</t>
    </r>
  </si>
  <si>
    <t>Dnevnice za sl. put. u inozemstvu</t>
  </si>
  <si>
    <t>Nakn. Za smještaj na sl. putu u inoz.</t>
  </si>
  <si>
    <t>Nakn. za prijevoz na sl. put. u inoz.</t>
  </si>
  <si>
    <t>Ostali nespom.rRashodi posovanja</t>
  </si>
  <si>
    <t>Ostali nespom. rashodi poslovanja</t>
  </si>
  <si>
    <t>Plaće za redovni rad</t>
  </si>
  <si>
    <t>Regres za god. Odmor</t>
  </si>
  <si>
    <t>Ostali nenav. Rash. Za zaposlene</t>
  </si>
  <si>
    <t>Dopr. Za obvezno ZO</t>
  </si>
  <si>
    <t>Nakn. Za prijevoz na posao</t>
  </si>
  <si>
    <t>A 1007 - 12 TEK. I KAPIT. POM. - 5202</t>
  </si>
  <si>
    <t>A 1007 - 45 Kurikul. reforma 5202</t>
  </si>
  <si>
    <t>Knjige - bespl. Udžbenici</t>
  </si>
  <si>
    <t>Ostali rash. Za zaposl. Mentor.</t>
  </si>
  <si>
    <t>Ostali nesp. Rash posl. - matur. Ples</t>
  </si>
  <si>
    <t>Plaće za redovno rad</t>
  </si>
  <si>
    <t>Ostali rashodi za zaposlene</t>
  </si>
  <si>
    <t>Doprinosi za ZO</t>
  </si>
  <si>
    <t>SVEUKUPNO 10 i 11 i 70:</t>
  </si>
  <si>
    <r>
      <rPr>
        <b/>
        <sz val="11"/>
        <color indexed="8"/>
        <rFont val="Calibri"/>
        <family val="2"/>
      </rPr>
      <t>A 1007 - 25</t>
    </r>
    <r>
      <rPr>
        <sz val="11"/>
        <color indexed="8"/>
        <rFont val="Calibri"/>
        <family val="2"/>
      </rPr>
      <t xml:space="preserve"> Djelat. OŠ i SŠ izvan ŠKŽ </t>
    </r>
    <r>
      <rPr>
        <b/>
        <sz val="11"/>
        <color indexed="8"/>
        <rFont val="Calibri"/>
        <family val="2"/>
      </rPr>
      <t>5202</t>
    </r>
  </si>
  <si>
    <r>
      <rPr>
        <b/>
        <sz val="11"/>
        <color indexed="8"/>
        <rFont val="Calibri"/>
        <family val="2"/>
      </rPr>
      <t>A 1007 - 25</t>
    </r>
    <r>
      <rPr>
        <sz val="11"/>
        <color indexed="8"/>
        <rFont val="Calibri"/>
        <family val="2"/>
      </rPr>
      <t xml:space="preserve"> Djelat. OŠ i SŠ izvan ŠKŽ </t>
    </r>
    <r>
      <rPr>
        <b/>
        <sz val="11"/>
        <color indexed="8"/>
        <rFont val="Calibri"/>
        <family val="2"/>
      </rPr>
      <t>6102</t>
    </r>
  </si>
  <si>
    <r>
      <rPr>
        <b/>
        <sz val="11"/>
        <color indexed="8"/>
        <rFont val="Calibri"/>
        <family val="2"/>
      </rPr>
      <t>A 1007 - 58</t>
    </r>
    <r>
      <rPr>
        <sz val="11"/>
        <color indexed="8"/>
        <rFont val="Calibri"/>
        <family val="2"/>
      </rPr>
      <t xml:space="preserve"> Red. Djel. Šk. (evidencijski prihodi)</t>
    </r>
    <r>
      <rPr>
        <b/>
        <sz val="11"/>
        <color indexed="8"/>
        <rFont val="Calibri"/>
        <family val="2"/>
      </rPr>
      <t xml:space="preserve"> 5202</t>
    </r>
  </si>
  <si>
    <t>A1007-12 U K U P N O:</t>
  </si>
  <si>
    <t xml:space="preserve">TURISTIČKO-UGOSTITELJSKA ŠKOLA ŠIBENIK  REBALANS 4 </t>
  </si>
  <si>
    <t>U K U P N O  R E B A L A N S  4</t>
  </si>
  <si>
    <t>A 1007 - 12 Pomoći projekt 5202</t>
  </si>
  <si>
    <t>A 1007 - 12 Don. - Sea stainbility 6102</t>
  </si>
  <si>
    <t>A 1007 - 12 Don. AEHT 6102</t>
  </si>
  <si>
    <t>A 1007 - 12 Don maturalni ples 6102</t>
  </si>
  <si>
    <t>A 1007 - 12 Prih. posebne namj. 4302</t>
  </si>
  <si>
    <t>A 1007 - 35 Zajedno do znanja II 5102</t>
  </si>
  <si>
    <t>Klasa:400-01/20-01/11</t>
  </si>
  <si>
    <t>Ur.br.:2182/1-12/2-7-01-20-01</t>
  </si>
  <si>
    <t>Šibenik, 11.11.2020.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</si>
</sst>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43" fontId="0" fillId="0" borderId="0" xfId="59" applyFont="1" applyAlignment="1">
      <alignment/>
    </xf>
    <xf numFmtId="0" fontId="3" fillId="0" borderId="0" xfId="0" applyFont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8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23" fillId="33" borderId="12" xfId="0" applyFont="1" applyFill="1" applyBorder="1" applyAlignment="1">
      <alignment/>
    </xf>
    <xf numFmtId="43" fontId="1" fillId="33" borderId="12" xfId="59" applyFont="1" applyFill="1" applyBorder="1" applyAlignment="1">
      <alignment/>
    </xf>
    <xf numFmtId="43" fontId="0" fillId="0" borderId="12" xfId="59" applyFont="1" applyBorder="1" applyAlignment="1">
      <alignment/>
    </xf>
    <xf numFmtId="0" fontId="0" fillId="35" borderId="12" xfId="0" applyFill="1" applyBorder="1" applyAlignment="1">
      <alignment/>
    </xf>
    <xf numFmtId="43" fontId="0" fillId="35" borderId="12" xfId="59" applyFont="1" applyFill="1" applyBorder="1" applyAlignment="1">
      <alignment/>
    </xf>
    <xf numFmtId="43" fontId="1" fillId="35" borderId="12" xfId="59" applyFont="1" applyFill="1" applyBorder="1" applyAlignment="1">
      <alignment/>
    </xf>
    <xf numFmtId="43" fontId="1" fillId="35" borderId="12" xfId="0" applyNumberFormat="1" applyFont="1" applyFill="1" applyBorder="1" applyAlignment="1">
      <alignment/>
    </xf>
    <xf numFmtId="43" fontId="0" fillId="33" borderId="12" xfId="59" applyFont="1" applyFill="1" applyBorder="1" applyAlignment="1">
      <alignment/>
    </xf>
    <xf numFmtId="43" fontId="1" fillId="0" borderId="12" xfId="59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7" fillId="0" borderId="12" xfId="0" applyFont="1" applyBorder="1" applyAlignment="1">
      <alignment/>
    </xf>
    <xf numFmtId="43" fontId="23" fillId="0" borderId="12" xfId="59" applyFont="1" applyBorder="1" applyAlignment="1">
      <alignment/>
    </xf>
    <xf numFmtId="43" fontId="23" fillId="35" borderId="12" xfId="59" applyFont="1" applyFill="1" applyBorder="1" applyAlignment="1">
      <alignment/>
    </xf>
    <xf numFmtId="43" fontId="23" fillId="33" borderId="12" xfId="59" applyFont="1" applyFill="1" applyBorder="1" applyAlignment="1">
      <alignment/>
    </xf>
    <xf numFmtId="0" fontId="0" fillId="0" borderId="12" xfId="0" applyFont="1" applyBorder="1" applyAlignment="1">
      <alignment/>
    </xf>
    <xf numFmtId="43" fontId="1" fillId="34" borderId="12" xfId="59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43" fontId="4" fillId="0" borderId="12" xfId="59" applyFont="1" applyBorder="1" applyAlignment="1">
      <alignment/>
    </xf>
    <xf numFmtId="43" fontId="4" fillId="35" borderId="12" xfId="0" applyNumberFormat="1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33" borderId="12" xfId="0" applyFont="1" applyFill="1" applyBorder="1" applyAlignment="1">
      <alignment/>
    </xf>
    <xf numFmtId="43" fontId="2" fillId="33" borderId="12" xfId="59" applyFont="1" applyFill="1" applyBorder="1" applyAlignment="1">
      <alignment/>
    </xf>
    <xf numFmtId="43" fontId="2" fillId="35" borderId="12" xfId="59" applyFont="1" applyFill="1" applyBorder="1" applyAlignment="1">
      <alignment/>
    </xf>
    <xf numFmtId="43" fontId="0" fillId="35" borderId="12" xfId="59" applyFont="1" applyFill="1" applyBorder="1" applyAlignment="1">
      <alignment/>
    </xf>
    <xf numFmtId="0" fontId="0" fillId="24" borderId="15" xfId="0" applyFill="1" applyBorder="1" applyAlignment="1">
      <alignment/>
    </xf>
    <xf numFmtId="0" fontId="5" fillId="24" borderId="16" xfId="0" applyFont="1" applyFill="1" applyBorder="1" applyAlignment="1">
      <alignment/>
    </xf>
    <xf numFmtId="43" fontId="6" fillId="24" borderId="16" xfId="59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0" fillId="35" borderId="17" xfId="59" applyFont="1" applyFill="1" applyBorder="1" applyAlignment="1">
      <alignment/>
    </xf>
    <xf numFmtId="43" fontId="6" fillId="35" borderId="18" xfId="59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0"/>
  <sheetViews>
    <sheetView tabSelected="1" zoomScalePageLayoutView="0" workbookViewId="0" topLeftCell="A82">
      <selection activeCell="A180" sqref="A180"/>
    </sheetView>
  </sheetViews>
  <sheetFormatPr defaultColWidth="9.140625" defaultRowHeight="15"/>
  <cols>
    <col min="2" max="2" width="32.7109375" style="0" customWidth="1"/>
    <col min="3" max="3" width="22.57421875" style="0" customWidth="1"/>
    <col min="4" max="4" width="21.140625" style="0" customWidth="1"/>
    <col min="5" max="5" width="0.13671875" style="0" hidden="1" customWidth="1"/>
    <col min="6" max="6" width="45.7109375" style="0" hidden="1" customWidth="1"/>
    <col min="7" max="18" width="9.140625" style="0" hidden="1" customWidth="1"/>
  </cols>
  <sheetData>
    <row r="1" spans="2:4" ht="35.25" customHeight="1">
      <c r="B1" s="14" t="s">
        <v>131</v>
      </c>
      <c r="C1" s="4"/>
      <c r="D1" s="4"/>
    </row>
    <row r="2" spans="1:18" ht="35.25" customHeight="1">
      <c r="A2" s="31"/>
      <c r="B2" s="32" t="s">
        <v>6</v>
      </c>
      <c r="C2" s="32" t="s">
        <v>3</v>
      </c>
      <c r="D2" s="32" t="s">
        <v>61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7.25" customHeight="1">
      <c r="A3" s="31"/>
      <c r="B3" s="32" t="s">
        <v>84</v>
      </c>
      <c r="C3" s="31"/>
      <c r="D3" s="31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">
      <c r="A4" s="12">
        <v>321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24" ht="15">
      <c r="A5" s="19">
        <v>32111</v>
      </c>
      <c r="B5" s="19" t="s">
        <v>0</v>
      </c>
      <c r="C5" s="22">
        <v>23070</v>
      </c>
      <c r="D5" s="24">
        <v>9000</v>
      </c>
      <c r="E5" s="16"/>
      <c r="F5" s="12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5"/>
      <c r="T5" s="5"/>
      <c r="U5" s="5"/>
      <c r="V5" s="5"/>
      <c r="W5" s="5"/>
      <c r="X5" s="5"/>
    </row>
    <row r="6" spans="1:24" ht="15">
      <c r="A6" s="19">
        <v>32112</v>
      </c>
      <c r="B6" s="19" t="s">
        <v>7</v>
      </c>
      <c r="C6" s="27">
        <v>11400</v>
      </c>
      <c r="D6" s="24">
        <v>500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5"/>
      <c r="T6" s="5"/>
      <c r="U6" s="5"/>
      <c r="V6" s="5"/>
      <c r="W6" s="5"/>
      <c r="X6" s="5"/>
    </row>
    <row r="7" spans="1:18" ht="15">
      <c r="A7" s="19">
        <v>32113</v>
      </c>
      <c r="B7" s="19" t="s">
        <v>1</v>
      </c>
      <c r="C7" s="22">
        <v>28000</v>
      </c>
      <c r="D7" s="24">
        <v>12000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5">
      <c r="A8" s="19">
        <v>32114</v>
      </c>
      <c r="B8" s="19" t="s">
        <v>62</v>
      </c>
      <c r="C8" s="22">
        <v>3090</v>
      </c>
      <c r="D8" s="24">
        <v>500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5">
      <c r="A9" s="19">
        <v>32115</v>
      </c>
      <c r="B9" s="19" t="s">
        <v>2</v>
      </c>
      <c r="C9" s="22">
        <v>30900</v>
      </c>
      <c r="D9" s="24">
        <v>12000</v>
      </c>
      <c r="E9" s="16"/>
      <c r="F9" s="12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5">
      <c r="A10" s="19">
        <v>32116</v>
      </c>
      <c r="B10" s="19" t="s">
        <v>63</v>
      </c>
      <c r="C10" s="22">
        <v>2300</v>
      </c>
      <c r="D10" s="24">
        <v>500</v>
      </c>
      <c r="E10" s="16"/>
      <c r="F10" s="12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5">
      <c r="A11" s="19">
        <v>32119</v>
      </c>
      <c r="B11" s="19" t="s">
        <v>8</v>
      </c>
      <c r="C11" s="22">
        <v>4700</v>
      </c>
      <c r="D11" s="24">
        <v>4700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5">
      <c r="A12" s="19">
        <v>32121</v>
      </c>
      <c r="B12" s="19" t="s">
        <v>9</v>
      </c>
      <c r="C12" s="22">
        <v>109500</v>
      </c>
      <c r="D12" s="24">
        <v>80000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5">
      <c r="A13" s="19">
        <v>32131</v>
      </c>
      <c r="B13" s="19" t="s">
        <v>34</v>
      </c>
      <c r="C13" s="22">
        <v>8500</v>
      </c>
      <c r="D13" s="24">
        <v>4000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5">
      <c r="A14" s="19">
        <v>32132</v>
      </c>
      <c r="B14" s="19" t="s">
        <v>37</v>
      </c>
      <c r="C14" s="22">
        <v>2500</v>
      </c>
      <c r="D14" s="24">
        <v>500</v>
      </c>
      <c r="E14" s="19"/>
      <c r="F14" s="33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15">
      <c r="A15" s="19">
        <v>32141</v>
      </c>
      <c r="B15" s="19" t="s">
        <v>38</v>
      </c>
      <c r="C15" s="22">
        <v>3400</v>
      </c>
      <c r="D15" s="24">
        <v>1400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5">
      <c r="A16" s="19"/>
      <c r="B16" s="12" t="s">
        <v>35</v>
      </c>
      <c r="C16" s="28">
        <f>SUM(C5:C15)</f>
        <v>227360</v>
      </c>
      <c r="D16" s="25">
        <f>SUM(D5:D15)</f>
        <v>125100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15">
      <c r="A17" s="12">
        <v>322</v>
      </c>
      <c r="B17" s="19"/>
      <c r="C17" s="19"/>
      <c r="D17" s="23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5">
      <c r="A18" s="19">
        <v>32211</v>
      </c>
      <c r="B18" s="19" t="s">
        <v>10</v>
      </c>
      <c r="C18" s="22">
        <v>24200</v>
      </c>
      <c r="D18" s="24">
        <v>30700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5">
      <c r="A19" s="19">
        <v>32212</v>
      </c>
      <c r="B19" s="19" t="s">
        <v>11</v>
      </c>
      <c r="C19" s="22">
        <v>8900</v>
      </c>
      <c r="D19" s="24">
        <v>8900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5">
      <c r="A20" s="19">
        <v>32214</v>
      </c>
      <c r="B20" s="19" t="s">
        <v>12</v>
      </c>
      <c r="C20" s="22">
        <v>6500</v>
      </c>
      <c r="D20" s="24">
        <v>8500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5">
      <c r="A21" s="19">
        <v>32216</v>
      </c>
      <c r="B21" s="19" t="s">
        <v>13</v>
      </c>
      <c r="C21" s="22">
        <v>6500</v>
      </c>
      <c r="D21" s="24">
        <v>16000</v>
      </c>
      <c r="E21" s="16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">
      <c r="A22" s="19">
        <v>32219</v>
      </c>
      <c r="B22" s="19" t="s">
        <v>14</v>
      </c>
      <c r="C22" s="22">
        <v>15600</v>
      </c>
      <c r="D22" s="24">
        <v>22600</v>
      </c>
      <c r="E22" s="16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5">
      <c r="A23" s="19">
        <v>32224</v>
      </c>
      <c r="B23" s="19" t="s">
        <v>64</v>
      </c>
      <c r="C23" s="22">
        <v>36700</v>
      </c>
      <c r="D23" s="24">
        <v>36700</v>
      </c>
      <c r="E23" s="16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5">
      <c r="A24" s="19">
        <v>32231</v>
      </c>
      <c r="B24" s="19" t="s">
        <v>65</v>
      </c>
      <c r="C24" s="22">
        <v>107700</v>
      </c>
      <c r="D24" s="24">
        <v>80720</v>
      </c>
      <c r="E24" s="16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5">
      <c r="A25" s="19">
        <v>32233</v>
      </c>
      <c r="B25" s="19" t="s">
        <v>66</v>
      </c>
      <c r="C25" s="22">
        <v>310</v>
      </c>
      <c r="D25" s="24">
        <v>310</v>
      </c>
      <c r="E25" s="16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5">
      <c r="A26" s="19">
        <v>32241</v>
      </c>
      <c r="B26" s="19" t="s">
        <v>68</v>
      </c>
      <c r="C26" s="22">
        <v>4800</v>
      </c>
      <c r="D26" s="24">
        <v>8000</v>
      </c>
      <c r="E26" s="16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5">
      <c r="A27" s="19">
        <v>32242</v>
      </c>
      <c r="B27" s="19" t="s">
        <v>67</v>
      </c>
      <c r="C27" s="22">
        <v>3300</v>
      </c>
      <c r="D27" s="24">
        <v>6000</v>
      </c>
      <c r="E27" s="16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5">
      <c r="A28" s="19">
        <v>32251</v>
      </c>
      <c r="B28" s="19" t="s">
        <v>15</v>
      </c>
      <c r="C28" s="22">
        <v>33400</v>
      </c>
      <c r="D28" s="24">
        <v>33400</v>
      </c>
      <c r="E28" s="16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5">
      <c r="A29" s="19">
        <v>32271</v>
      </c>
      <c r="B29" s="19" t="s">
        <v>16</v>
      </c>
      <c r="C29" s="22">
        <v>5700</v>
      </c>
      <c r="D29" s="24">
        <v>13700</v>
      </c>
      <c r="E29" s="16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5">
      <c r="A30" s="19"/>
      <c r="B30" s="12" t="s">
        <v>35</v>
      </c>
      <c r="C30" s="28">
        <f>SUM(C18:C29)</f>
        <v>253610</v>
      </c>
      <c r="D30" s="25">
        <f>SUM(D18:D29)</f>
        <v>265530</v>
      </c>
      <c r="E30" s="16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5">
      <c r="A31" s="19"/>
      <c r="B31" s="19"/>
      <c r="C31" s="22"/>
      <c r="D31" s="24"/>
      <c r="E31" s="16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5">
      <c r="A32" s="12">
        <v>323</v>
      </c>
      <c r="B32" s="19"/>
      <c r="C32" s="22"/>
      <c r="D32" s="24"/>
      <c r="E32" s="16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5">
      <c r="A33" s="19">
        <v>32311</v>
      </c>
      <c r="B33" s="19" t="s">
        <v>17</v>
      </c>
      <c r="C33" s="22">
        <v>13400</v>
      </c>
      <c r="D33" s="24">
        <v>14400</v>
      </c>
      <c r="E33" s="16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5">
      <c r="A34" s="19">
        <v>32313</v>
      </c>
      <c r="B34" s="19" t="s">
        <v>18</v>
      </c>
      <c r="C34" s="22">
        <v>4700</v>
      </c>
      <c r="D34" s="24">
        <v>4700</v>
      </c>
      <c r="E34" s="16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5">
      <c r="A35" s="19">
        <v>32321</v>
      </c>
      <c r="B35" s="19" t="s">
        <v>69</v>
      </c>
      <c r="C35" s="22">
        <v>5800</v>
      </c>
      <c r="D35" s="24">
        <v>7800</v>
      </c>
      <c r="E35" s="16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5">
      <c r="A36" s="19">
        <v>32322</v>
      </c>
      <c r="B36" s="19" t="s">
        <v>19</v>
      </c>
      <c r="C36" s="34">
        <v>19700</v>
      </c>
      <c r="D36" s="35">
        <v>21400</v>
      </c>
      <c r="E36" s="16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5">
      <c r="A37" s="19">
        <v>32329</v>
      </c>
      <c r="B37" s="19" t="s">
        <v>20</v>
      </c>
      <c r="C37" s="36">
        <v>7300</v>
      </c>
      <c r="D37" s="35">
        <v>7300</v>
      </c>
      <c r="E37" s="16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5">
      <c r="A38" s="19">
        <v>32341</v>
      </c>
      <c r="B38" s="19" t="s">
        <v>21</v>
      </c>
      <c r="C38" s="22">
        <v>14200</v>
      </c>
      <c r="D38" s="24">
        <v>10500</v>
      </c>
      <c r="E38" s="16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5">
      <c r="A39" s="19">
        <v>32342</v>
      </c>
      <c r="B39" s="19" t="s">
        <v>22</v>
      </c>
      <c r="C39" s="22">
        <v>15100</v>
      </c>
      <c r="D39" s="24">
        <v>13100</v>
      </c>
      <c r="E39" s="16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5">
      <c r="A40" s="19">
        <v>32343</v>
      </c>
      <c r="B40" s="19" t="s">
        <v>23</v>
      </c>
      <c r="C40" s="22">
        <v>3190</v>
      </c>
      <c r="D40" s="24">
        <v>3190</v>
      </c>
      <c r="E40" s="16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">
      <c r="A41" s="19">
        <v>32349</v>
      </c>
      <c r="B41" s="19" t="s">
        <v>24</v>
      </c>
      <c r="C41" s="22">
        <v>19800</v>
      </c>
      <c r="D41" s="24">
        <v>19800</v>
      </c>
      <c r="E41" s="16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">
      <c r="A42" s="19">
        <v>32359</v>
      </c>
      <c r="B42" s="19" t="s">
        <v>25</v>
      </c>
      <c r="C42" s="22">
        <v>34000</v>
      </c>
      <c r="D42" s="24">
        <v>33000</v>
      </c>
      <c r="E42" s="16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">
      <c r="A43" s="19">
        <v>32361</v>
      </c>
      <c r="B43" s="19" t="s">
        <v>26</v>
      </c>
      <c r="C43" s="22">
        <v>14700</v>
      </c>
      <c r="D43" s="24">
        <v>14700</v>
      </c>
      <c r="E43" s="16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5">
      <c r="A44" s="19">
        <v>32372</v>
      </c>
      <c r="B44" s="19" t="s">
        <v>60</v>
      </c>
      <c r="C44" s="22">
        <v>2060</v>
      </c>
      <c r="D44" s="24">
        <v>1060</v>
      </c>
      <c r="E44" s="16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5">
      <c r="A45" s="19">
        <v>32373</v>
      </c>
      <c r="B45" s="19" t="s">
        <v>70</v>
      </c>
      <c r="C45" s="22">
        <v>6200</v>
      </c>
      <c r="D45" s="24">
        <v>3000</v>
      </c>
      <c r="E45" s="16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5">
      <c r="A46" s="19">
        <v>32379</v>
      </c>
      <c r="B46" s="19" t="s">
        <v>71</v>
      </c>
      <c r="C46" s="22">
        <v>1030</v>
      </c>
      <c r="D46" s="24">
        <v>1730</v>
      </c>
      <c r="E46" s="16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5">
      <c r="A47" s="19">
        <v>32389</v>
      </c>
      <c r="B47" s="19" t="s">
        <v>27</v>
      </c>
      <c r="C47" s="22">
        <v>8900</v>
      </c>
      <c r="D47" s="24">
        <v>8900</v>
      </c>
      <c r="E47" s="16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5">
      <c r="A48" s="19">
        <v>32399</v>
      </c>
      <c r="B48" s="19" t="s">
        <v>28</v>
      </c>
      <c r="C48" s="22">
        <v>1030</v>
      </c>
      <c r="D48" s="24">
        <v>5230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5">
      <c r="A49" s="19"/>
      <c r="B49" s="12" t="s">
        <v>35</v>
      </c>
      <c r="C49" s="22">
        <f>SUM(C33:C48)</f>
        <v>171110</v>
      </c>
      <c r="D49" s="24">
        <f>SUM(D33:D48)</f>
        <v>169810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5">
      <c r="A50" s="19"/>
      <c r="B50" s="19"/>
      <c r="C50" s="22"/>
      <c r="D50" s="24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5">
      <c r="A51" s="12">
        <v>329</v>
      </c>
      <c r="B51" s="19"/>
      <c r="C51" s="22"/>
      <c r="D51" s="24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5">
      <c r="A52" s="19">
        <v>32931</v>
      </c>
      <c r="B52" s="19" t="s">
        <v>29</v>
      </c>
      <c r="C52" s="34">
        <v>9450</v>
      </c>
      <c r="D52" s="35">
        <v>15950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5">
      <c r="A53" s="19">
        <v>32941</v>
      </c>
      <c r="B53" s="19" t="s">
        <v>30</v>
      </c>
      <c r="C53" s="22">
        <v>3200</v>
      </c>
      <c r="D53" s="24">
        <v>3200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5">
      <c r="A54" s="19">
        <v>32942</v>
      </c>
      <c r="B54" s="19" t="s">
        <v>72</v>
      </c>
      <c r="C54" s="22">
        <v>2470</v>
      </c>
      <c r="D54" s="24">
        <v>2470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5">
      <c r="A55" s="19">
        <v>32951</v>
      </c>
      <c r="B55" s="19" t="s">
        <v>73</v>
      </c>
      <c r="C55" s="22">
        <v>2580</v>
      </c>
      <c r="D55" s="24">
        <v>1580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5">
      <c r="A56" s="19">
        <v>32953</v>
      </c>
      <c r="B56" s="19" t="s">
        <v>74</v>
      </c>
      <c r="C56" s="22">
        <v>2800</v>
      </c>
      <c r="D56" s="24">
        <v>4500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5">
      <c r="A57" s="19">
        <v>32999</v>
      </c>
      <c r="B57" s="19" t="s">
        <v>31</v>
      </c>
      <c r="C57" s="34">
        <v>1960</v>
      </c>
      <c r="D57" s="35">
        <v>6260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5">
      <c r="A58" s="19"/>
      <c r="B58" s="12" t="s">
        <v>35</v>
      </c>
      <c r="C58" s="22">
        <f>SUM(C52:C57)</f>
        <v>22460</v>
      </c>
      <c r="D58" s="24">
        <f>SUM(D52:D57)</f>
        <v>33960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5">
      <c r="A59" s="12">
        <v>343</v>
      </c>
      <c r="B59" s="19"/>
      <c r="C59" s="22"/>
      <c r="D59" s="24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5">
      <c r="A60" s="19">
        <v>34311</v>
      </c>
      <c r="B60" s="19" t="s">
        <v>32</v>
      </c>
      <c r="C60" s="22">
        <v>3200</v>
      </c>
      <c r="D60" s="24">
        <v>3000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5">
      <c r="A61" s="19"/>
      <c r="B61" s="12" t="s">
        <v>35</v>
      </c>
      <c r="C61" s="22">
        <f>SUM(C60:C60)</f>
        <v>3200</v>
      </c>
      <c r="D61" s="24">
        <f>SUM(D60)</f>
        <v>3000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15">
      <c r="A62" s="19"/>
      <c r="B62" s="12"/>
      <c r="C62" s="28">
        <f>SUM(C16+C30+C49+C58+C61)</f>
        <v>677740</v>
      </c>
      <c r="D62" s="28">
        <f>SUM(D16+D30+D49+D58+D61)</f>
        <v>597400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5">
      <c r="A63" s="19"/>
      <c r="B63" s="12"/>
      <c r="C63" s="28"/>
      <c r="D63" s="28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8.75">
      <c r="A64" s="19"/>
      <c r="B64" s="32" t="s">
        <v>85</v>
      </c>
      <c r="C64" s="22"/>
      <c r="D64" s="24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15">
      <c r="A65" s="19"/>
      <c r="B65" s="12" t="s">
        <v>33</v>
      </c>
      <c r="C65" s="22"/>
      <c r="D65" s="24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15">
      <c r="A66" s="19">
        <v>32321</v>
      </c>
      <c r="B66" s="37" t="s">
        <v>75</v>
      </c>
      <c r="C66" s="22">
        <v>92700</v>
      </c>
      <c r="D66" s="24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5">
      <c r="A67" s="19">
        <v>32322</v>
      </c>
      <c r="B67" s="19" t="s">
        <v>76</v>
      </c>
      <c r="C67" s="22">
        <v>11536</v>
      </c>
      <c r="D67" s="24">
        <v>7500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15">
      <c r="A68" s="19">
        <v>32329</v>
      </c>
      <c r="B68" s="19" t="s">
        <v>48</v>
      </c>
      <c r="C68" s="22">
        <v>7570</v>
      </c>
      <c r="D68" s="24">
        <v>4200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5">
      <c r="A69" s="19">
        <v>3232901</v>
      </c>
      <c r="B69" s="19" t="s">
        <v>36</v>
      </c>
      <c r="C69" s="22">
        <v>7880</v>
      </c>
      <c r="D69" s="24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15">
      <c r="A70" s="19"/>
      <c r="B70" s="12" t="s">
        <v>35</v>
      </c>
      <c r="C70" s="22">
        <f>SUM(C66:C69)</f>
        <v>119686</v>
      </c>
      <c r="D70" s="24">
        <f>SUM(D67:D69)</f>
        <v>11700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15">
      <c r="A71" s="19"/>
      <c r="B71" s="12"/>
      <c r="C71" s="22"/>
      <c r="D71" s="24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18.75">
      <c r="A72" s="19"/>
      <c r="B72" s="32" t="s">
        <v>126</v>
      </c>
      <c r="C72" s="28">
        <f>SUM(C16+C30+C49+C58+C61+C70)</f>
        <v>797426</v>
      </c>
      <c r="D72" s="38">
        <f>SUM(D16+D30+D49+D58+D61+D70+D79)</f>
        <v>674700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15">
      <c r="A73" s="19"/>
      <c r="B73" s="12"/>
      <c r="C73" s="22"/>
      <c r="D73" s="22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30">
      <c r="A74" s="19"/>
      <c r="B74" s="39" t="s">
        <v>86</v>
      </c>
      <c r="C74" s="4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ht="15">
      <c r="A75" s="12">
        <v>422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ht="15">
      <c r="A76" s="19">
        <v>4221102</v>
      </c>
      <c r="B76" s="19" t="s">
        <v>87</v>
      </c>
      <c r="C76" s="22"/>
      <c r="D76" s="24">
        <v>26300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ht="15">
      <c r="A77" s="19">
        <v>4221202</v>
      </c>
      <c r="B77" s="41" t="s">
        <v>88</v>
      </c>
      <c r="C77" s="22"/>
      <c r="D77" s="24">
        <v>31800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ht="15">
      <c r="A78" s="19">
        <v>4223102</v>
      </c>
      <c r="B78" s="41" t="s">
        <v>89</v>
      </c>
      <c r="C78" s="22"/>
      <c r="D78" s="24">
        <v>7500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ht="15">
      <c r="A79" s="19"/>
      <c r="B79" s="41" t="s">
        <v>35</v>
      </c>
      <c r="C79" s="22"/>
      <c r="D79" s="25">
        <f>SUM(D76:D78)</f>
        <v>65600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ht="15">
      <c r="A80" s="42"/>
      <c r="B80" s="42"/>
      <c r="C80" s="43"/>
      <c r="D80" s="44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18.75">
      <c r="A81" s="19"/>
      <c r="B81" s="32" t="s">
        <v>77</v>
      </c>
      <c r="C81" s="22"/>
      <c r="D81" s="23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ht="15">
      <c r="A82" s="19"/>
      <c r="B82" s="12" t="s">
        <v>118</v>
      </c>
      <c r="C82" s="28"/>
      <c r="D82" s="45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ht="15">
      <c r="A83" s="19">
        <v>4221102</v>
      </c>
      <c r="B83" s="19" t="s">
        <v>78</v>
      </c>
      <c r="C83" s="22">
        <v>0</v>
      </c>
      <c r="D83" s="24">
        <v>23709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ht="15">
      <c r="A84" s="19">
        <v>4227302</v>
      </c>
      <c r="B84" s="19" t="s">
        <v>79</v>
      </c>
      <c r="C84" s="22">
        <v>0</v>
      </c>
      <c r="D84" s="24">
        <v>66100</v>
      </c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ht="15">
      <c r="A85" s="19"/>
      <c r="B85" s="19" t="s">
        <v>35</v>
      </c>
      <c r="C85" s="22"/>
      <c r="D85" s="25">
        <f>SUM(D83:D84)</f>
        <v>89809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 ht="15">
      <c r="A86" s="19"/>
      <c r="B86" s="19"/>
      <c r="C86" s="22"/>
      <c r="D86" s="25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ht="15">
      <c r="A87" s="19"/>
      <c r="B87" s="12" t="s">
        <v>133</v>
      </c>
      <c r="C87" s="22"/>
      <c r="D87" s="24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t="15">
      <c r="A88" s="19">
        <v>32224</v>
      </c>
      <c r="B88" s="19" t="s">
        <v>80</v>
      </c>
      <c r="C88" s="22">
        <v>2000</v>
      </c>
      <c r="D88" s="24">
        <v>5000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ht="15">
      <c r="A89" s="20">
        <v>32251</v>
      </c>
      <c r="B89" s="19" t="s">
        <v>81</v>
      </c>
      <c r="C89" s="22"/>
      <c r="D89" s="24">
        <v>2000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ht="15">
      <c r="A90" s="20">
        <v>32219</v>
      </c>
      <c r="B90" s="19" t="s">
        <v>82</v>
      </c>
      <c r="C90" s="22"/>
      <c r="D90" s="24">
        <v>8750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ht="15">
      <c r="A91" s="20">
        <v>32999</v>
      </c>
      <c r="B91" s="19" t="s">
        <v>83</v>
      </c>
      <c r="C91" s="21">
        <f>SUM(C89:C90)</f>
        <v>0</v>
      </c>
      <c r="D91" s="24">
        <v>250</v>
      </c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ht="15">
      <c r="A92" s="20"/>
      <c r="B92" s="46" t="s">
        <v>35</v>
      </c>
      <c r="C92" s="21">
        <f>SUM(C88+C91)</f>
        <v>2000</v>
      </c>
      <c r="D92" s="26">
        <f>SUM(D88:D91)</f>
        <v>16000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ht="15">
      <c r="A93" s="19"/>
      <c r="B93" s="19"/>
      <c r="C93" s="22"/>
      <c r="D93" s="24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ht="15">
      <c r="A94" s="19"/>
      <c r="B94" s="19"/>
      <c r="C94" s="22"/>
      <c r="D94" s="50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 ht="15">
      <c r="A95" s="19"/>
      <c r="B95" s="12" t="s">
        <v>102</v>
      </c>
      <c r="C95" s="22"/>
      <c r="D95" s="24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t="15">
      <c r="A96" s="12">
        <v>321</v>
      </c>
      <c r="B96" s="19"/>
      <c r="C96" s="22"/>
      <c r="D96" s="23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 ht="15">
      <c r="A97" s="16">
        <v>32111</v>
      </c>
      <c r="B97" s="15" t="s">
        <v>92</v>
      </c>
      <c r="C97" s="27">
        <v>800</v>
      </c>
      <c r="D97" s="24">
        <v>800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</row>
    <row r="98" spans="1:18" ht="15">
      <c r="A98" s="16">
        <v>32114</v>
      </c>
      <c r="B98" s="15" t="s">
        <v>93</v>
      </c>
      <c r="C98" s="27">
        <v>9000</v>
      </c>
      <c r="D98" s="24">
        <v>9000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ht="15">
      <c r="A99" s="16">
        <v>32115</v>
      </c>
      <c r="B99" s="15" t="s">
        <v>94</v>
      </c>
      <c r="C99" s="27">
        <v>2600</v>
      </c>
      <c r="D99" s="24">
        <v>2600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</row>
    <row r="100" spans="1:18" ht="15">
      <c r="A100" s="18">
        <v>329</v>
      </c>
      <c r="B100" s="15"/>
      <c r="C100" s="27"/>
      <c r="D100" s="24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 ht="15">
      <c r="A101" s="20">
        <v>32999</v>
      </c>
      <c r="B101" s="15" t="s">
        <v>95</v>
      </c>
      <c r="C101" s="27">
        <v>5300</v>
      </c>
      <c r="D101" s="24">
        <v>4811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 ht="15">
      <c r="A102" s="20"/>
      <c r="B102" s="15" t="s">
        <v>35</v>
      </c>
      <c r="C102" s="21">
        <f>SUM(C97:C101)</f>
        <v>17700</v>
      </c>
      <c r="D102" s="25">
        <f>SUM(D97:D101)</f>
        <v>17211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 ht="15">
      <c r="A103" s="20"/>
      <c r="B103" s="15"/>
      <c r="C103" s="21"/>
      <c r="D103" s="25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28" ht="15.75">
      <c r="A104" s="16"/>
      <c r="B104" s="18" t="s">
        <v>107</v>
      </c>
      <c r="C104" s="27"/>
      <c r="D104" s="24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5"/>
      <c r="T104" s="5"/>
      <c r="U104" s="5"/>
      <c r="V104" s="5"/>
      <c r="W104" s="5"/>
      <c r="X104" s="5"/>
      <c r="Y104" s="5"/>
      <c r="Z104" s="5"/>
      <c r="AA104" s="5"/>
      <c r="AB104" s="10"/>
    </row>
    <row r="105" spans="1:28" ht="15">
      <c r="A105" s="18">
        <v>312</v>
      </c>
      <c r="B105" s="15"/>
      <c r="C105" s="27"/>
      <c r="D105" s="24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5"/>
      <c r="T105" s="5"/>
      <c r="U105" s="5"/>
      <c r="V105" s="5"/>
      <c r="W105" s="5"/>
      <c r="X105" s="5"/>
      <c r="Y105" s="5"/>
      <c r="Z105" s="5"/>
      <c r="AA105" s="5"/>
      <c r="AB105" s="10"/>
    </row>
    <row r="106" spans="1:28" ht="15">
      <c r="A106" s="16">
        <v>3121302</v>
      </c>
      <c r="B106" s="15" t="s">
        <v>101</v>
      </c>
      <c r="C106" s="27">
        <v>5500</v>
      </c>
      <c r="D106" s="24">
        <v>5500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5"/>
      <c r="T106" s="5"/>
      <c r="U106" s="5"/>
      <c r="V106" s="5"/>
      <c r="W106" s="5"/>
      <c r="X106" s="5"/>
      <c r="Y106" s="5"/>
      <c r="Z106" s="5"/>
      <c r="AA106" s="5"/>
      <c r="AB106" s="10"/>
    </row>
    <row r="107" spans="1:18" ht="15">
      <c r="A107" s="18">
        <v>321</v>
      </c>
      <c r="B107" s="15"/>
      <c r="C107" s="27"/>
      <c r="D107" s="24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 ht="15">
      <c r="A108" s="16">
        <v>32112</v>
      </c>
      <c r="B108" s="15" t="s">
        <v>96</v>
      </c>
      <c r="C108" s="27">
        <v>4200</v>
      </c>
      <c r="D108" s="24">
        <v>4200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 ht="15">
      <c r="A109" s="16">
        <v>32116</v>
      </c>
      <c r="B109" s="15" t="s">
        <v>97</v>
      </c>
      <c r="C109" s="27">
        <v>6200</v>
      </c>
      <c r="D109" s="24">
        <v>6200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 ht="15">
      <c r="A110" s="18">
        <v>322</v>
      </c>
      <c r="B110" s="15"/>
      <c r="C110" s="27"/>
      <c r="D110" s="24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 ht="15">
      <c r="A111" s="16">
        <v>32211</v>
      </c>
      <c r="B111" s="16" t="s">
        <v>98</v>
      </c>
      <c r="C111" s="27">
        <v>4500</v>
      </c>
      <c r="D111" s="24">
        <v>4500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 ht="15">
      <c r="A112" s="20">
        <v>32224</v>
      </c>
      <c r="B112" s="15" t="s">
        <v>64</v>
      </c>
      <c r="C112" s="27">
        <v>4700</v>
      </c>
      <c r="D112" s="24">
        <v>2600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ht="15">
      <c r="A113" s="16">
        <v>32251</v>
      </c>
      <c r="B113" s="18" t="s">
        <v>15</v>
      </c>
      <c r="C113" s="27">
        <v>3000</v>
      </c>
      <c r="D113" s="24">
        <v>3000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ht="15">
      <c r="A114" s="18">
        <v>329</v>
      </c>
      <c r="B114" s="18"/>
      <c r="C114" s="21"/>
      <c r="D114" s="24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ht="15">
      <c r="A115" s="16">
        <v>32931</v>
      </c>
      <c r="B115" s="16" t="s">
        <v>29</v>
      </c>
      <c r="C115" s="27">
        <v>14500</v>
      </c>
      <c r="D115" s="24">
        <v>14500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ht="15">
      <c r="A116" s="20">
        <v>32999</v>
      </c>
      <c r="B116" s="16" t="s">
        <v>99</v>
      </c>
      <c r="C116" s="27">
        <v>4500</v>
      </c>
      <c r="D116" s="24">
        <v>1500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ht="15">
      <c r="A117" s="17">
        <v>422</v>
      </c>
      <c r="B117" s="16"/>
      <c r="C117" s="27"/>
      <c r="D117" s="24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ht="15">
      <c r="A118" s="20">
        <v>4221902</v>
      </c>
      <c r="B118" s="16" t="s">
        <v>100</v>
      </c>
      <c r="C118" s="27">
        <v>6000</v>
      </c>
      <c r="D118" s="24">
        <v>8000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ht="15">
      <c r="A119" s="20"/>
      <c r="B119" s="16" t="s">
        <v>35</v>
      </c>
      <c r="C119" s="21">
        <f>SUM(C106:C118)</f>
        <v>53100</v>
      </c>
      <c r="D119" s="26">
        <f>SUM(D106:D118)</f>
        <v>50000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ht="15">
      <c r="A120" s="20"/>
      <c r="B120" s="16"/>
      <c r="C120" s="21"/>
      <c r="D120" s="2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ht="15">
      <c r="A121" s="20"/>
      <c r="B121" s="18" t="s">
        <v>134</v>
      </c>
      <c r="C121" s="21"/>
      <c r="D121" s="2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ht="15">
      <c r="A122" s="20">
        <v>3113102</v>
      </c>
      <c r="B122" s="16" t="s">
        <v>104</v>
      </c>
      <c r="C122" s="21"/>
      <c r="D122" s="26">
        <v>2493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ht="15">
      <c r="A123" s="20">
        <v>32111</v>
      </c>
      <c r="B123" s="16" t="s">
        <v>106</v>
      </c>
      <c r="C123" s="21"/>
      <c r="D123" s="26">
        <v>800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ht="15">
      <c r="A124" s="20">
        <v>32141</v>
      </c>
      <c r="B124" s="16" t="s">
        <v>105</v>
      </c>
      <c r="C124" s="21"/>
      <c r="D124" s="25">
        <v>64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1:18" ht="15">
      <c r="A125" s="20"/>
      <c r="B125" s="16" t="s">
        <v>35</v>
      </c>
      <c r="C125" s="21"/>
      <c r="D125" s="25">
        <f>SUM(D122:D124)</f>
        <v>3357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1:18" ht="15">
      <c r="A126" s="20"/>
      <c r="B126" s="16"/>
      <c r="C126" s="18"/>
      <c r="D126" s="45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ht="15">
      <c r="A127" s="20"/>
      <c r="B127" s="16"/>
      <c r="C127" s="18"/>
      <c r="D127" s="45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ht="15">
      <c r="A128" s="20"/>
      <c r="B128" s="18" t="s">
        <v>135</v>
      </c>
      <c r="C128" s="18"/>
      <c r="D128" s="45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 ht="15">
      <c r="A129" s="20">
        <v>32112</v>
      </c>
      <c r="B129" s="16" t="s">
        <v>108</v>
      </c>
      <c r="C129" s="27">
        <v>5000</v>
      </c>
      <c r="D129" s="24">
        <v>3000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 ht="15">
      <c r="A130" s="20">
        <v>32114</v>
      </c>
      <c r="B130" s="16" t="s">
        <v>109</v>
      </c>
      <c r="C130" s="27">
        <v>10000</v>
      </c>
      <c r="D130" s="24">
        <v>7000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ht="15">
      <c r="A131" s="20">
        <v>32116</v>
      </c>
      <c r="B131" s="16" t="s">
        <v>110</v>
      </c>
      <c r="C131" s="27">
        <v>9200</v>
      </c>
      <c r="D131" s="24">
        <v>5930</v>
      </c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ht="15">
      <c r="A132" s="20"/>
      <c r="B132" s="16" t="s">
        <v>35</v>
      </c>
      <c r="C132" s="21">
        <f>SUM(C129:C131)</f>
        <v>24200</v>
      </c>
      <c r="D132" s="25">
        <f>SUM(D129:D131)</f>
        <v>15930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 ht="15">
      <c r="A133" s="20"/>
      <c r="B133" s="16"/>
      <c r="C133" s="21"/>
      <c r="D133" s="2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 ht="15">
      <c r="A134" s="20"/>
      <c r="B134" s="18" t="s">
        <v>136</v>
      </c>
      <c r="C134" s="21"/>
      <c r="D134" s="25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ht="15">
      <c r="A135" s="20">
        <v>32999</v>
      </c>
      <c r="B135" s="16" t="s">
        <v>111</v>
      </c>
      <c r="C135" s="27">
        <v>53200</v>
      </c>
      <c r="D135" s="24">
        <v>8760</v>
      </c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 ht="15">
      <c r="A136" s="20"/>
      <c r="B136" s="16" t="s">
        <v>35</v>
      </c>
      <c r="C136" s="21">
        <v>53200</v>
      </c>
      <c r="D136" s="25">
        <v>8760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ht="15">
      <c r="A137" s="20"/>
      <c r="B137" s="16"/>
      <c r="C137" s="21"/>
      <c r="D137" s="25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 ht="15">
      <c r="A138" s="20"/>
      <c r="B138" s="18" t="s">
        <v>137</v>
      </c>
      <c r="C138" s="21"/>
      <c r="D138" s="25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 ht="15">
      <c r="A139" s="20">
        <v>32999</v>
      </c>
      <c r="B139" s="16" t="s">
        <v>112</v>
      </c>
      <c r="C139" s="27">
        <v>70000</v>
      </c>
      <c r="D139" s="24">
        <v>62600</v>
      </c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 ht="15">
      <c r="A140" s="20"/>
      <c r="B140" s="16" t="s">
        <v>35</v>
      </c>
      <c r="C140" s="21">
        <v>70000</v>
      </c>
      <c r="D140" s="25">
        <v>62600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 ht="15.75">
      <c r="A141" s="20"/>
      <c r="B141" s="47" t="s">
        <v>130</v>
      </c>
      <c r="C141" s="48">
        <f>SUM(C85+C92+C102+C119+C125+C132+C136+C140)</f>
        <v>220200</v>
      </c>
      <c r="D141" s="49">
        <f>SUM(D85+D92+D102+D119+D125+D132+D136+D140)</f>
        <v>263667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ht="15">
      <c r="A142" s="20"/>
      <c r="B142" s="16"/>
      <c r="C142" s="27"/>
      <c r="D142" s="24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28" ht="15">
      <c r="A143" s="19"/>
      <c r="B143" s="12" t="s">
        <v>103</v>
      </c>
      <c r="C143" s="22"/>
      <c r="D143" s="23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U143" s="5"/>
      <c r="V143" s="5"/>
      <c r="W143" s="5"/>
      <c r="X143" s="5"/>
      <c r="Y143" s="5"/>
      <c r="Z143" s="5"/>
      <c r="AA143" s="10"/>
      <c r="AB143" s="10"/>
    </row>
    <row r="144" spans="1:18" ht="15">
      <c r="A144" s="17">
        <v>372</v>
      </c>
      <c r="B144" s="19" t="s">
        <v>91</v>
      </c>
      <c r="C144" s="22"/>
      <c r="D144" s="23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ht="15">
      <c r="A145" s="16">
        <v>37219</v>
      </c>
      <c r="B145" s="16" t="s">
        <v>90</v>
      </c>
      <c r="C145" s="22"/>
      <c r="D145" s="24">
        <v>1900</v>
      </c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21" ht="15">
      <c r="A146" s="19"/>
      <c r="B146" s="19" t="s">
        <v>35</v>
      </c>
      <c r="C146" s="28"/>
      <c r="D146" s="25">
        <v>1900</v>
      </c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5"/>
      <c r="T146" s="5"/>
      <c r="U146" s="5"/>
    </row>
    <row r="147" spans="1:21" ht="15">
      <c r="A147" s="16"/>
      <c r="B147" s="16"/>
      <c r="C147" s="16"/>
      <c r="D147" s="23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5"/>
      <c r="T147" s="5"/>
      <c r="U147" s="5"/>
    </row>
    <row r="148" spans="1:21" ht="15">
      <c r="A148" s="16"/>
      <c r="B148" s="18" t="s">
        <v>138</v>
      </c>
      <c r="C148" s="16"/>
      <c r="D148" s="23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5"/>
      <c r="T148" s="5"/>
      <c r="U148" s="5"/>
    </row>
    <row r="149" spans="1:21" ht="15">
      <c r="A149" s="16">
        <v>3111102</v>
      </c>
      <c r="B149" s="15" t="s">
        <v>113</v>
      </c>
      <c r="C149" s="27"/>
      <c r="D149" s="24">
        <v>23860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5"/>
      <c r="T149" s="5"/>
      <c r="U149" s="5"/>
    </row>
    <row r="150" spans="1:22" ht="15">
      <c r="A150" s="16">
        <v>3121602</v>
      </c>
      <c r="B150" s="15" t="s">
        <v>114</v>
      </c>
      <c r="C150" s="27"/>
      <c r="D150" s="24">
        <v>1500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5"/>
      <c r="T150" s="5"/>
      <c r="U150" s="5"/>
      <c r="V150" s="30"/>
    </row>
    <row r="151" spans="1:21" ht="15">
      <c r="A151" s="16">
        <v>3121902</v>
      </c>
      <c r="B151" s="16" t="s">
        <v>115</v>
      </c>
      <c r="C151" s="27"/>
      <c r="D151" s="24">
        <v>1500</v>
      </c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5"/>
      <c r="T151" s="5"/>
      <c r="U151" s="5"/>
    </row>
    <row r="152" spans="1:21" ht="15">
      <c r="A152" s="16">
        <v>3132102</v>
      </c>
      <c r="B152" s="16" t="s">
        <v>116</v>
      </c>
      <c r="C152" s="27"/>
      <c r="D152" s="24">
        <v>4000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5"/>
      <c r="T152" s="5"/>
      <c r="U152" s="5"/>
    </row>
    <row r="153" spans="1:21" ht="15">
      <c r="A153" s="16">
        <v>3212102</v>
      </c>
      <c r="B153" s="16" t="s">
        <v>117</v>
      </c>
      <c r="C153" s="27"/>
      <c r="D153" s="24">
        <v>1000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5"/>
      <c r="T153" s="5"/>
      <c r="U153" s="5"/>
    </row>
    <row r="154" spans="1:21" ht="15">
      <c r="A154" s="16"/>
      <c r="B154" s="18" t="s">
        <v>35</v>
      </c>
      <c r="C154" s="21"/>
      <c r="D154" s="25">
        <f>SUM(D149:D153)</f>
        <v>31860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5"/>
      <c r="T154" s="5"/>
      <c r="U154" s="5"/>
    </row>
    <row r="155" spans="1:21" ht="15">
      <c r="A155" s="16"/>
      <c r="B155" s="16"/>
      <c r="C155" s="27"/>
      <c r="D155" s="24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5"/>
      <c r="T155" s="5"/>
      <c r="U155" s="5"/>
    </row>
    <row r="156" spans="1:21" ht="15">
      <c r="A156" s="19"/>
      <c r="B156" s="12" t="s">
        <v>103</v>
      </c>
      <c r="C156" s="22"/>
      <c r="D156" s="23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5"/>
      <c r="T156" s="5"/>
      <c r="U156" s="5"/>
    </row>
    <row r="157" spans="1:24" ht="15">
      <c r="A157" s="19"/>
      <c r="B157" s="19"/>
      <c r="C157" s="22"/>
      <c r="D157" s="23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5"/>
      <c r="T157" s="5"/>
      <c r="U157" s="5"/>
      <c r="V157" s="5"/>
      <c r="W157" s="5"/>
      <c r="X157" s="5"/>
    </row>
    <row r="158" spans="1:21" ht="15">
      <c r="A158" s="16"/>
      <c r="B158" s="18" t="s">
        <v>119</v>
      </c>
      <c r="C158" s="18"/>
      <c r="D158" s="45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5"/>
      <c r="T158" s="5"/>
      <c r="U158" s="5"/>
    </row>
    <row r="159" spans="1:24" ht="15">
      <c r="A159" s="16">
        <v>4241102</v>
      </c>
      <c r="B159" s="15" t="s">
        <v>120</v>
      </c>
      <c r="C159" s="27"/>
      <c r="D159" s="24">
        <v>4100</v>
      </c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X159" s="29"/>
    </row>
    <row r="160" spans="1:18" ht="15">
      <c r="A160" s="16"/>
      <c r="B160" s="16" t="s">
        <v>35</v>
      </c>
      <c r="C160" s="21"/>
      <c r="D160" s="25">
        <f>SUM(D159)</f>
        <v>4100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 ht="15">
      <c r="A161" s="16"/>
      <c r="B161" s="16"/>
      <c r="C161" s="21"/>
      <c r="D161" s="25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 ht="15">
      <c r="A162" s="16"/>
      <c r="B162" s="16" t="s">
        <v>127</v>
      </c>
      <c r="C162" s="21"/>
      <c r="D162" s="25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 ht="15">
      <c r="A163" s="16">
        <v>3121</v>
      </c>
      <c r="B163" s="16" t="s">
        <v>121</v>
      </c>
      <c r="C163" s="27">
        <v>1296</v>
      </c>
      <c r="D163" s="24">
        <v>1296</v>
      </c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 ht="15">
      <c r="A164" s="16"/>
      <c r="B164" s="16" t="s">
        <v>35</v>
      </c>
      <c r="C164" s="27">
        <f>SUM(C163)</f>
        <v>1296</v>
      </c>
      <c r="D164" s="25">
        <f>SUM(D163)</f>
        <v>1296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 ht="15">
      <c r="A165" s="20"/>
      <c r="B165" s="16"/>
      <c r="C165" s="16"/>
      <c r="D165" s="23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 ht="15">
      <c r="A166" s="20"/>
      <c r="B166" s="16" t="s">
        <v>128</v>
      </c>
      <c r="C166" s="18"/>
      <c r="D166" s="45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ht="15">
      <c r="A167" s="16">
        <v>3299</v>
      </c>
      <c r="B167" s="16" t="s">
        <v>122</v>
      </c>
      <c r="C167" s="27"/>
      <c r="D167" s="24">
        <v>40440</v>
      </c>
      <c r="E167" s="16"/>
      <c r="F167" s="18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ht="15">
      <c r="A168" s="16"/>
      <c r="B168" s="18" t="s">
        <v>35</v>
      </c>
      <c r="C168" s="27"/>
      <c r="D168" s="25">
        <f>SUM(D167)</f>
        <v>40440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 ht="15">
      <c r="A169" s="16"/>
      <c r="B169" s="16"/>
      <c r="C169" s="27"/>
      <c r="D169" s="24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 ht="15">
      <c r="A170" s="16"/>
      <c r="B170" s="16" t="s">
        <v>129</v>
      </c>
      <c r="C170" s="27"/>
      <c r="D170" s="24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 ht="15">
      <c r="A171" s="16">
        <v>3111</v>
      </c>
      <c r="B171" s="16" t="s">
        <v>123</v>
      </c>
      <c r="C171" s="27">
        <v>4429500</v>
      </c>
      <c r="D171" s="24">
        <v>4429500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 ht="15">
      <c r="A172" s="19">
        <v>3121</v>
      </c>
      <c r="B172" s="16" t="s">
        <v>124</v>
      </c>
      <c r="C172" s="27">
        <v>151850</v>
      </c>
      <c r="D172" s="24">
        <v>190000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ht="15">
      <c r="A173" s="19">
        <v>3132</v>
      </c>
      <c r="B173" s="16" t="s">
        <v>125</v>
      </c>
      <c r="C173" s="22">
        <v>730870</v>
      </c>
      <c r="D173" s="50">
        <v>730870</v>
      </c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ht="15">
      <c r="A174" s="19"/>
      <c r="B174" s="16" t="s">
        <v>35</v>
      </c>
      <c r="C174" s="28">
        <f>SUM(C171:C173)</f>
        <v>5312220</v>
      </c>
      <c r="D174" s="25">
        <f>SUM(D171:D173)</f>
        <v>5350370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3:4" ht="15">
      <c r="C175" s="13"/>
      <c r="D175" s="56"/>
    </row>
    <row r="176" spans="1:4" ht="18.75">
      <c r="A176" s="51"/>
      <c r="B176" s="52" t="s">
        <v>132</v>
      </c>
      <c r="C176" s="53">
        <f>SUM(C72+C141+C164+C174)</f>
        <v>6331142</v>
      </c>
      <c r="D176" s="57">
        <f>SUM(D72+D141+D146+D154+D160+D164+D168+D174)</f>
        <v>6368333</v>
      </c>
    </row>
    <row r="178" ht="15">
      <c r="A178" t="s">
        <v>139</v>
      </c>
    </row>
    <row r="179" spans="1:4" ht="15">
      <c r="A179" s="54" t="s">
        <v>140</v>
      </c>
      <c r="B179" s="54"/>
      <c r="C179" s="54"/>
      <c r="D179" s="54"/>
    </row>
    <row r="180" spans="1:4" ht="15">
      <c r="A180" s="54" t="s">
        <v>141</v>
      </c>
      <c r="B180" s="55"/>
      <c r="C180" s="54"/>
      <c r="D180" s="5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6">
      <selection activeCell="D32" sqref="D32"/>
    </sheetView>
  </sheetViews>
  <sheetFormatPr defaultColWidth="9.140625" defaultRowHeight="15"/>
  <cols>
    <col min="1" max="1" width="9.57421875" style="0" customWidth="1"/>
    <col min="2" max="2" width="25.57421875" style="0" customWidth="1"/>
    <col min="3" max="3" width="13.8515625" style="0" customWidth="1"/>
    <col min="4" max="4" width="13.421875" style="0" customWidth="1"/>
    <col min="5" max="5" width="14.7109375" style="0" customWidth="1"/>
    <col min="6" max="6" width="0.5625" style="0" customWidth="1"/>
    <col min="7" max="15" width="9.140625" style="0" hidden="1" customWidth="1"/>
    <col min="16" max="16" width="4.421875" style="0" hidden="1" customWidth="1"/>
    <col min="17" max="17" width="15.57421875" style="0" customWidth="1"/>
  </cols>
  <sheetData>
    <row r="1" spans="2:5" ht="76.5" customHeight="1">
      <c r="B1" t="s">
        <v>6</v>
      </c>
      <c r="C1" t="s">
        <v>3</v>
      </c>
      <c r="D1" t="s">
        <v>4</v>
      </c>
      <c r="E1" t="s">
        <v>5</v>
      </c>
    </row>
    <row r="2" ht="15">
      <c r="B2" s="4" t="s">
        <v>39</v>
      </c>
    </row>
    <row r="3" spans="1:5" ht="15">
      <c r="A3">
        <v>3111102</v>
      </c>
      <c r="B3" t="s">
        <v>40</v>
      </c>
      <c r="C3">
        <v>17535.25</v>
      </c>
      <c r="D3" s="5">
        <v>18375</v>
      </c>
      <c r="E3">
        <f>SUM(C3-D3)</f>
        <v>-839.75</v>
      </c>
    </row>
    <row r="4" spans="1:5" ht="15">
      <c r="A4">
        <v>3111102</v>
      </c>
      <c r="B4" t="s">
        <v>49</v>
      </c>
      <c r="C4">
        <v>23347.64</v>
      </c>
      <c r="D4" s="5">
        <v>12187.5</v>
      </c>
      <c r="E4">
        <f>SUM(C4-D4)</f>
        <v>11160.14</v>
      </c>
    </row>
    <row r="5" spans="1:5" ht="15">
      <c r="A5">
        <v>3121602</v>
      </c>
      <c r="B5" t="s">
        <v>41</v>
      </c>
      <c r="C5">
        <v>1250</v>
      </c>
      <c r="D5" s="5">
        <v>1250</v>
      </c>
      <c r="E5">
        <f>SUM(C5-D5)</f>
        <v>0</v>
      </c>
    </row>
    <row r="6" spans="1:5" ht="15">
      <c r="A6">
        <v>3121902</v>
      </c>
      <c r="B6" t="s">
        <v>42</v>
      </c>
      <c r="C6">
        <v>1250</v>
      </c>
      <c r="D6" s="5">
        <v>1250</v>
      </c>
      <c r="E6">
        <f>SUM(C6-D6)</f>
        <v>0</v>
      </c>
    </row>
    <row r="7" spans="1:5" ht="15">
      <c r="A7">
        <v>3132102</v>
      </c>
      <c r="B7" t="s">
        <v>43</v>
      </c>
      <c r="C7">
        <v>2893.32</v>
      </c>
      <c r="D7" s="5">
        <v>3031.89</v>
      </c>
      <c r="E7">
        <f>SUM(C7+-D7)</f>
        <v>-138.5699999999997</v>
      </c>
    </row>
    <row r="8" spans="1:5" ht="15">
      <c r="A8">
        <v>3132102</v>
      </c>
      <c r="B8" t="s">
        <v>50</v>
      </c>
      <c r="C8">
        <v>3852.36</v>
      </c>
      <c r="D8" s="5">
        <v>2010.94</v>
      </c>
      <c r="E8">
        <f>SUM(C8+-D8)</f>
        <v>1841.42</v>
      </c>
    </row>
    <row r="9" spans="1:5" ht="15">
      <c r="A9" s="1"/>
      <c r="B9" s="2" t="s">
        <v>35</v>
      </c>
      <c r="C9" s="1">
        <f>SUM(C3:C8)</f>
        <v>50128.57</v>
      </c>
      <c r="D9" s="1">
        <f>SUM(D3:D8)</f>
        <v>38105.33</v>
      </c>
      <c r="E9" s="1">
        <f>SUM(E3:E8)</f>
        <v>12023.24</v>
      </c>
    </row>
    <row r="13" ht="15">
      <c r="B13" s="4" t="s">
        <v>44</v>
      </c>
    </row>
    <row r="14" spans="1:5" ht="15">
      <c r="A14">
        <v>38118</v>
      </c>
      <c r="B14" t="s">
        <v>45</v>
      </c>
      <c r="C14">
        <v>1000</v>
      </c>
      <c r="D14">
        <v>554.44</v>
      </c>
      <c r="E14">
        <f>SUM(C14-D14)</f>
        <v>445.55999999999995</v>
      </c>
    </row>
    <row r="15" spans="1:5" ht="15">
      <c r="A15" s="1"/>
      <c r="B15" s="2" t="s">
        <v>35</v>
      </c>
      <c r="C15" s="1">
        <f>SUM(C14)</f>
        <v>1000</v>
      </c>
      <c r="D15" s="1">
        <f>SUM(D14)</f>
        <v>554.44</v>
      </c>
      <c r="E15" s="1">
        <f>SUM(E14)</f>
        <v>445.55999999999995</v>
      </c>
    </row>
    <row r="17" spans="1:5" ht="15">
      <c r="A17" s="5"/>
      <c r="B17" s="6" t="s">
        <v>46</v>
      </c>
      <c r="C17" s="5"/>
      <c r="D17" s="5"/>
      <c r="E17" s="5"/>
    </row>
    <row r="18" spans="1:5" ht="15">
      <c r="A18" s="5">
        <v>329991</v>
      </c>
      <c r="B18" s="5" t="s">
        <v>47</v>
      </c>
      <c r="C18" s="5">
        <v>1000</v>
      </c>
      <c r="D18" s="5">
        <v>1000</v>
      </c>
      <c r="E18" s="5">
        <f>SUM(C18-D18)</f>
        <v>0</v>
      </c>
    </row>
    <row r="19" spans="1:5" ht="15">
      <c r="A19" s="7"/>
      <c r="B19" s="8" t="s">
        <v>35</v>
      </c>
      <c r="C19" s="7">
        <f>SUM(C18)</f>
        <v>1000</v>
      </c>
      <c r="D19" s="7">
        <f>SUM(D18)</f>
        <v>1000</v>
      </c>
      <c r="E19" s="7">
        <f>SUM(E18)</f>
        <v>0</v>
      </c>
    </row>
    <row r="22" spans="2:3" ht="15">
      <c r="B22" s="4" t="s">
        <v>52</v>
      </c>
      <c r="C22" s="4"/>
    </row>
    <row r="23" spans="1:5" ht="15">
      <c r="A23">
        <v>321131</v>
      </c>
      <c r="B23" t="s">
        <v>1</v>
      </c>
      <c r="C23">
        <v>0</v>
      </c>
      <c r="D23">
        <v>0</v>
      </c>
      <c r="E23">
        <f>SUM(C23-D23)</f>
        <v>0</v>
      </c>
    </row>
    <row r="24" spans="1:5" ht="15">
      <c r="A24">
        <v>323190</v>
      </c>
      <c r="B24" t="s">
        <v>51</v>
      </c>
      <c r="C24" s="10">
        <v>0</v>
      </c>
      <c r="D24">
        <v>0</v>
      </c>
      <c r="E24">
        <f>SUM(C24-D24)</f>
        <v>0</v>
      </c>
    </row>
    <row r="25" spans="1:5" ht="15">
      <c r="A25" s="1"/>
      <c r="B25" s="2" t="s">
        <v>35</v>
      </c>
      <c r="C25" s="1">
        <f>SUM(C23:C24)</f>
        <v>0</v>
      </c>
      <c r="D25" s="1">
        <f>SUM(D23:D24)</f>
        <v>0</v>
      </c>
      <c r="E25" s="1">
        <f>SUM(C25-D25)</f>
        <v>0</v>
      </c>
    </row>
    <row r="27" ht="15">
      <c r="B27" s="4" t="s">
        <v>53</v>
      </c>
    </row>
    <row r="28" spans="1:5" ht="15">
      <c r="A28">
        <v>32111</v>
      </c>
      <c r="B28" t="s">
        <v>0</v>
      </c>
      <c r="C28">
        <v>0</v>
      </c>
      <c r="D28">
        <v>400</v>
      </c>
      <c r="E28">
        <f aca="true" t="shared" si="0" ref="E28:E35">SUM(C28:D28)</f>
        <v>400</v>
      </c>
    </row>
    <row r="29" spans="1:5" ht="15">
      <c r="A29">
        <v>32112</v>
      </c>
      <c r="B29" s="11" t="s">
        <v>7</v>
      </c>
      <c r="C29">
        <v>0</v>
      </c>
      <c r="D29">
        <v>0</v>
      </c>
      <c r="E29">
        <f t="shared" si="0"/>
        <v>0</v>
      </c>
    </row>
    <row r="30" spans="1:5" ht="15">
      <c r="A30">
        <v>32113</v>
      </c>
      <c r="B30" s="11" t="s">
        <v>54</v>
      </c>
      <c r="C30">
        <v>0</v>
      </c>
      <c r="D30">
        <v>0</v>
      </c>
      <c r="E30">
        <f t="shared" si="0"/>
        <v>0</v>
      </c>
    </row>
    <row r="31" spans="1:5" ht="15">
      <c r="A31">
        <v>32114</v>
      </c>
      <c r="B31" s="11" t="s">
        <v>55</v>
      </c>
      <c r="C31">
        <v>0</v>
      </c>
      <c r="D31">
        <v>0</v>
      </c>
      <c r="E31">
        <f t="shared" si="0"/>
        <v>0</v>
      </c>
    </row>
    <row r="32" spans="1:5" ht="15">
      <c r="A32">
        <v>32115</v>
      </c>
      <c r="B32" s="11" t="s">
        <v>56</v>
      </c>
      <c r="C32">
        <v>0</v>
      </c>
      <c r="D32">
        <v>1400</v>
      </c>
      <c r="E32">
        <f t="shared" si="0"/>
        <v>1400</v>
      </c>
    </row>
    <row r="33" spans="1:5" ht="15">
      <c r="A33">
        <v>32116</v>
      </c>
      <c r="B33" s="11" t="s">
        <v>57</v>
      </c>
      <c r="C33">
        <v>0</v>
      </c>
      <c r="D33">
        <v>0</v>
      </c>
      <c r="E33">
        <f t="shared" si="0"/>
        <v>0</v>
      </c>
    </row>
    <row r="34" spans="1:5" ht="15">
      <c r="A34">
        <v>32119</v>
      </c>
      <c r="B34" s="11" t="s">
        <v>58</v>
      </c>
      <c r="C34">
        <v>0</v>
      </c>
      <c r="D34">
        <v>252</v>
      </c>
      <c r="E34">
        <f t="shared" si="0"/>
        <v>252</v>
      </c>
    </row>
    <row r="35" spans="1:5" ht="15">
      <c r="A35">
        <v>32132</v>
      </c>
      <c r="B35" s="11" t="s">
        <v>59</v>
      </c>
      <c r="C35">
        <v>0</v>
      </c>
      <c r="D35">
        <v>0</v>
      </c>
      <c r="E35">
        <f t="shared" si="0"/>
        <v>0</v>
      </c>
    </row>
    <row r="36" spans="1:5" ht="15">
      <c r="A36" s="1"/>
      <c r="B36" s="2" t="s">
        <v>35</v>
      </c>
      <c r="C36" s="9">
        <f>SUM(C28:C35)</f>
        <v>0</v>
      </c>
      <c r="D36" s="1">
        <f>SUM(D28:D35)</f>
        <v>2052</v>
      </c>
      <c r="E36" s="1">
        <f>SUM(C36-D36)</f>
        <v>-2052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6"/>
  <sheetViews>
    <sheetView zoomScalePageLayoutView="0" workbookViewId="0" topLeftCell="A1">
      <selection activeCell="A3" sqref="A3:E6"/>
    </sheetView>
  </sheetViews>
  <sheetFormatPr defaultColWidth="9.140625" defaultRowHeight="15"/>
  <sheetData>
    <row r="3" ht="15">
      <c r="D3" s="5"/>
    </row>
    <row r="5" spans="1:5" ht="15">
      <c r="A5" s="3"/>
      <c r="B5" s="3"/>
      <c r="C5" s="3"/>
      <c r="D5" s="3"/>
      <c r="E5" s="3"/>
    </row>
    <row r="6" ht="15">
      <c r="B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Ravnatelj</dc:creator>
  <cp:keywords/>
  <dc:description/>
  <cp:lastModifiedBy>Korisnik</cp:lastModifiedBy>
  <cp:lastPrinted>2020-11-12T09:35:09Z</cp:lastPrinted>
  <dcterms:created xsi:type="dcterms:W3CDTF">2017-02-16T11:36:13Z</dcterms:created>
  <dcterms:modified xsi:type="dcterms:W3CDTF">2020-11-12T12:31:01Z</dcterms:modified>
  <cp:category/>
  <cp:version/>
  <cp:contentType/>
  <cp:contentStatus/>
</cp:coreProperties>
</file>