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PRIHODA'!$A$4:$I$51</definedName>
  </definedNames>
  <calcPr fullCalcOnLoad="1"/>
</workbook>
</file>

<file path=xl/sharedStrings.xml><?xml version="1.0" encoding="utf-8"?>
<sst xmlns="http://schemas.openxmlformats.org/spreadsheetml/2006/main" count="140" uniqueCount="87">
  <si>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</si>
  <si>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</si>
  <si>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</si>
  <si>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</si>
  <si>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</si>
  <si>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</si>
  <si>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</si>
  <si>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</si>
  <si>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</si>
  <si>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</si>
  <si>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</si>
  <si>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</si>
  <si>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</si>
  <si>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</si>
  <si>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</si>
  <si>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</si>
  <si>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</si>
  <si>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</si>
  <si>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</si>
  <si>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</si>
  <si>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</si>
  <si>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</si>
  <si>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</si>
  <si>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</si>
  <si>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</si>
  <si>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</si>
  <si>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</si>
  <si>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</si>
  <si>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</si>
  <si>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</si>
  <si>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</si>
  <si>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</si>
  <si>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</si>
  <si>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</si>
  <si>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</si>
  <si>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</si>
  <si>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</si>
  <si>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</si>
  <si>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</si>
  <si>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</si>
  <si>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</si>
  <si>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</si>
  <si>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</si>
  <si>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</si>
  <si>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</si>
  <si>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</si>
  <si>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</si>
  <si>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</si>
  <si>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1007-10</t>
  </si>
  <si>
    <t>TURISTIČKO-UGOSTITELJSKA ŠKOLA ŠIBENIK</t>
  </si>
  <si>
    <t>A 1007-11</t>
  </si>
  <si>
    <t>Operativni plan</t>
  </si>
  <si>
    <t>A 1007-12</t>
  </si>
  <si>
    <t xml:space="preserve">Podizanje kvalitete i standarda kroz </t>
  </si>
  <si>
    <t>aktivnosti škole</t>
  </si>
  <si>
    <t>SVEUKUPNO:</t>
  </si>
  <si>
    <t>GLAVA 050-03</t>
  </si>
  <si>
    <t>DJELAT. OŠ I SŠ IZVAN PROR. ŠKŽ</t>
  </si>
  <si>
    <t>RASHODI ZA ZAPOSLENE</t>
  </si>
  <si>
    <t>OSTALI RASHODI ZA ZAPOSLENE</t>
  </si>
  <si>
    <t>Rashodi za nabavu nefinanc. imov.</t>
  </si>
  <si>
    <t>Predfin. EU proj. iz sred. ŠKŽ</t>
  </si>
  <si>
    <t>Pomoći EU</t>
  </si>
  <si>
    <t>2021.</t>
  </si>
  <si>
    <t>PROJEKCIJA PLANA ZA 2022.</t>
  </si>
  <si>
    <t>2022.</t>
  </si>
  <si>
    <t>Projekcija plana za 2022.</t>
  </si>
  <si>
    <t>A 1007-58</t>
  </si>
  <si>
    <t>Red. Djel. Škole (eviden. Prihodi)</t>
  </si>
  <si>
    <t>Srednošk. Obraz. - standard</t>
  </si>
  <si>
    <t>A 1007 - 25</t>
  </si>
  <si>
    <t>A 1007 - 28</t>
  </si>
  <si>
    <t>Prijevoz učenika s teškoćama SŠ</t>
  </si>
  <si>
    <t>Ostale naknade</t>
  </si>
  <si>
    <t>Ostale naknade iz pror.u novcu</t>
  </si>
  <si>
    <t>Prijedlog plana za 2021.</t>
  </si>
  <si>
    <t>Projekcija plana za 2023.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</si>
  <si>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</si>
  <si>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</si>
  <si>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</si>
  <si>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Ukupno prihodi i primici za 2022.</t>
  </si>
  <si>
    <t>Ukupno prihodi i primici za 2021.</t>
  </si>
  <si>
    <t>PRIJEDLOG PLANA ZA 2021.</t>
  </si>
  <si>
    <t>PROJEKCIJA PLANA ZA 2023.</t>
  </si>
  <si>
    <t>Šibenik, 11.11.2019.</t>
  </si>
  <si>
    <t>Klasa:400-01/20-01/09</t>
  </si>
  <si>
    <t>Urbr. 2182/1-12/2-7-01-20-02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</si>
</sst>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dd\.mm\.yyyy"/>
    <numFmt numFmtId="182" formatCode="_-* #,##0.000_-;\-* #,##0.000_-;_-* &quot;-&quot;??_-;_-@_-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3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79" fontId="27" fillId="0" borderId="0" xfId="103" applyNumberFormat="1" applyFont="1" applyFill="1" applyBorder="1" applyAlignment="1" applyProtection="1">
      <alignment/>
      <protection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1" fontId="22" fillId="0" borderId="45" xfId="0" applyNumberFormat="1" applyFont="1" applyFill="1" applyBorder="1" applyAlignment="1">
      <alignment horizontal="left" wrapText="1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3" fontId="21" fillId="0" borderId="26" xfId="0" applyNumberFormat="1" applyFont="1" applyBorder="1" applyAlignment="1">
      <alignment vertical="center" wrapText="1"/>
    </xf>
    <xf numFmtId="1" fontId="22" fillId="0" borderId="46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2" fillId="49" borderId="46" xfId="0" applyNumberFormat="1" applyFont="1" applyFill="1" applyBorder="1" applyAlignment="1">
      <alignment horizontal="left" wrapText="1"/>
    </xf>
    <xf numFmtId="1" fontId="21" fillId="49" borderId="25" xfId="0" applyNumberFormat="1" applyFont="1" applyFill="1" applyBorder="1" applyAlignment="1">
      <alignment horizontal="left" wrapText="1"/>
    </xf>
    <xf numFmtId="1" fontId="22" fillId="0" borderId="47" xfId="0" applyNumberFormat="1" applyFont="1" applyFill="1" applyBorder="1" applyAlignment="1">
      <alignment horizontal="left" wrapText="1"/>
    </xf>
    <xf numFmtId="1" fontId="21" fillId="0" borderId="25" xfId="0" applyNumberFormat="1" applyFont="1" applyFill="1" applyBorder="1" applyAlignment="1">
      <alignment horizontal="left" wrapText="1"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179" fontId="25" fillId="0" borderId="0" xfId="103" applyNumberFormat="1" applyFont="1" applyFill="1" applyBorder="1" applyAlignment="1" applyProtection="1">
      <alignment/>
      <protection/>
    </xf>
    <xf numFmtId="179" fontId="40" fillId="0" borderId="0" xfId="103" applyNumberFormat="1" applyFont="1" applyFill="1" applyBorder="1" applyAlignment="1" applyProtection="1">
      <alignment/>
      <protection/>
    </xf>
    <xf numFmtId="179" fontId="21" fillId="0" borderId="42" xfId="103" applyNumberFormat="1" applyFont="1" applyBorder="1" applyAlignment="1">
      <alignment vertical="center" wrapText="1"/>
    </xf>
    <xf numFmtId="179" fontId="21" fillId="0" borderId="26" xfId="103" applyNumberFormat="1" applyFont="1" applyBorder="1" applyAlignment="1">
      <alignment vertical="center" wrapText="1"/>
    </xf>
    <xf numFmtId="179" fontId="21" fillId="0" borderId="26" xfId="103" applyNumberFormat="1" applyFont="1" applyBorder="1" applyAlignment="1">
      <alignment/>
    </xf>
    <xf numFmtId="1" fontId="21" fillId="49" borderId="0" xfId="0" applyNumberFormat="1" applyFont="1" applyFill="1" applyBorder="1" applyAlignment="1">
      <alignment horizontal="left" wrapText="1"/>
    </xf>
    <xf numFmtId="0" fontId="21" fillId="0" borderId="2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79" fontId="21" fillId="0" borderId="27" xfId="103" applyNumberFormat="1" applyFont="1" applyBorder="1" applyAlignment="1">
      <alignment vertical="center" wrapText="1"/>
    </xf>
    <xf numFmtId="179" fontId="21" fillId="0" borderId="36" xfId="103" applyNumberFormat="1" applyFont="1" applyBorder="1" applyAlignment="1">
      <alignment/>
    </xf>
    <xf numFmtId="0" fontId="27" fillId="0" borderId="0" xfId="103" applyNumberFormat="1" applyFont="1" applyFill="1" applyBorder="1" applyAlignment="1" applyProtection="1">
      <alignment/>
      <protection/>
    </xf>
    <xf numFmtId="0" fontId="25" fillId="0" borderId="0" xfId="103" applyNumberFormat="1" applyFont="1" applyFill="1" applyBorder="1" applyAlignment="1" applyProtection="1">
      <alignment/>
      <protection/>
    </xf>
    <xf numFmtId="3" fontId="25" fillId="0" borderId="0" xfId="103" applyNumberFormat="1" applyFont="1" applyFill="1" applyBorder="1" applyAlignment="1" applyProtection="1">
      <alignment/>
      <protection/>
    </xf>
    <xf numFmtId="3" fontId="27" fillId="0" borderId="0" xfId="103" applyNumberFormat="1" applyFont="1" applyFill="1" applyBorder="1" applyAlignment="1" applyProtection="1">
      <alignment/>
      <protection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1" fontId="22" fillId="0" borderId="35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71" fillId="51" borderId="0" xfId="0" applyNumberFormat="1" applyFont="1" applyFill="1" applyBorder="1" applyAlignment="1" applyProtection="1">
      <alignment vertical="center"/>
      <protection/>
    </xf>
    <xf numFmtId="0" fontId="25" fillId="51" borderId="0" xfId="0" applyNumberFormat="1" applyFont="1" applyFill="1" applyBorder="1" applyAlignment="1" applyProtection="1">
      <alignment vertical="center"/>
      <protection/>
    </xf>
    <xf numFmtId="0" fontId="25" fillId="51" borderId="0" xfId="0" applyNumberFormat="1" applyFont="1" applyFill="1" applyBorder="1" applyAlignment="1" applyProtection="1">
      <alignment horizontal="center" vertical="center"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34" fillId="51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48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48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8" fillId="0" borderId="5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47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47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29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29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20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020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4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2"/>
      <c r="B2" s="162"/>
      <c r="C2" s="162"/>
      <c r="D2" s="162"/>
      <c r="E2" s="162"/>
      <c r="F2" s="162"/>
      <c r="G2" s="162"/>
      <c r="H2" s="162"/>
    </row>
    <row r="3" spans="1:8" ht="48" customHeight="1">
      <c r="A3" s="163" t="s">
        <v>77</v>
      </c>
      <c r="B3" s="163"/>
      <c r="C3" s="163"/>
      <c r="D3" s="163"/>
      <c r="E3" s="163"/>
      <c r="F3" s="163"/>
      <c r="G3" s="163"/>
      <c r="H3" s="163"/>
    </row>
    <row r="4" spans="1:8" s="67" customFormat="1" ht="26.25" customHeight="1">
      <c r="A4" s="163" t="s">
        <v>38</v>
      </c>
      <c r="B4" s="163"/>
      <c r="C4" s="163"/>
      <c r="D4" s="163"/>
      <c r="E4" s="163"/>
      <c r="F4" s="163"/>
      <c r="G4" s="164"/>
      <c r="H4" s="164"/>
    </row>
    <row r="5" spans="1:5" ht="15.75" customHeight="1">
      <c r="A5" s="68"/>
      <c r="B5" s="69"/>
      <c r="C5" s="69"/>
      <c r="D5" s="69"/>
      <c r="E5" s="69"/>
    </row>
    <row r="6" spans="1:9" ht="27.75" customHeight="1">
      <c r="A6" s="70"/>
      <c r="B6" s="71"/>
      <c r="C6" s="71"/>
      <c r="D6" s="72"/>
      <c r="E6" s="73"/>
      <c r="F6" s="74" t="s">
        <v>75</v>
      </c>
      <c r="G6" s="74" t="s">
        <v>66</v>
      </c>
      <c r="H6" s="75" t="s">
        <v>76</v>
      </c>
      <c r="I6" s="76"/>
    </row>
    <row r="7" spans="1:9" ht="27.75" customHeight="1">
      <c r="A7" s="165" t="s">
        <v>39</v>
      </c>
      <c r="B7" s="166"/>
      <c r="C7" s="166"/>
      <c r="D7" s="166"/>
      <c r="E7" s="167"/>
      <c r="F7" s="94">
        <f>SUM(F8:F9)</f>
        <v>6549937</v>
      </c>
      <c r="G7" s="94">
        <f>SUM(G8:G9)</f>
        <v>6550972</v>
      </c>
      <c r="H7" s="94">
        <f>SUM(H8:H9)</f>
        <v>6552542</v>
      </c>
      <c r="I7" s="91"/>
    </row>
    <row r="8" spans="1:8" ht="22.5" customHeight="1">
      <c r="A8" s="168" t="s">
        <v>0</v>
      </c>
      <c r="B8" s="169"/>
      <c r="C8" s="169"/>
      <c r="D8" s="169"/>
      <c r="E8" s="170"/>
      <c r="F8" s="97">
        <v>6549937</v>
      </c>
      <c r="G8" s="97">
        <v>6550972</v>
      </c>
      <c r="H8" s="97">
        <v>6552542</v>
      </c>
    </row>
    <row r="9" spans="1:8" ht="22.5" customHeight="1">
      <c r="A9" s="171" t="s">
        <v>41</v>
      </c>
      <c r="B9" s="170"/>
      <c r="C9" s="170"/>
      <c r="D9" s="170"/>
      <c r="E9" s="170"/>
      <c r="F9" s="97"/>
      <c r="G9" s="97"/>
      <c r="H9" s="97"/>
    </row>
    <row r="10" spans="1:8" ht="22.5" customHeight="1">
      <c r="A10" s="93" t="s">
        <v>40</v>
      </c>
      <c r="B10" s="96"/>
      <c r="C10" s="96"/>
      <c r="D10" s="96"/>
      <c r="E10" s="96"/>
      <c r="F10" s="94">
        <f>SUM(F11:F12)</f>
        <v>6549937</v>
      </c>
      <c r="G10" s="94">
        <f>SUM(G11:G12)</f>
        <v>6550972</v>
      </c>
      <c r="H10" s="94">
        <f>SUM(H11:H12)</f>
        <v>6552542</v>
      </c>
    </row>
    <row r="11" spans="1:10" ht="22.5" customHeight="1">
      <c r="A11" s="172" t="s">
        <v>1</v>
      </c>
      <c r="B11" s="169"/>
      <c r="C11" s="169"/>
      <c r="D11" s="169"/>
      <c r="E11" s="173"/>
      <c r="F11" s="97">
        <v>6549937</v>
      </c>
      <c r="G11" s="97">
        <v>6550972</v>
      </c>
      <c r="H11" s="78">
        <v>6552542</v>
      </c>
      <c r="I11" s="57"/>
      <c r="J11" s="57"/>
    </row>
    <row r="12" spans="1:10" ht="22.5" customHeight="1">
      <c r="A12" s="174" t="s">
        <v>44</v>
      </c>
      <c r="B12" s="170"/>
      <c r="C12" s="170"/>
      <c r="D12" s="170"/>
      <c r="E12" s="170"/>
      <c r="F12" s="77"/>
      <c r="G12" s="77"/>
      <c r="H12" s="78"/>
      <c r="I12" s="57"/>
      <c r="J12" s="57"/>
    </row>
    <row r="13" spans="1:10" ht="22.5" customHeight="1">
      <c r="A13" s="175" t="s">
        <v>2</v>
      </c>
      <c r="B13" s="166"/>
      <c r="C13" s="166"/>
      <c r="D13" s="166"/>
      <c r="E13" s="166"/>
      <c r="F13" s="95">
        <f>+F7-F10</f>
        <v>0</v>
      </c>
      <c r="G13" s="95">
        <f>+G7-G10</f>
        <v>0</v>
      </c>
      <c r="H13" s="95">
        <f>+H7-H10</f>
        <v>0</v>
      </c>
      <c r="J13" s="57"/>
    </row>
    <row r="14" spans="1:8" ht="25.5" customHeight="1">
      <c r="A14" s="163"/>
      <c r="B14" s="176"/>
      <c r="C14" s="176"/>
      <c r="D14" s="176"/>
      <c r="E14" s="176"/>
      <c r="F14" s="177"/>
      <c r="G14" s="177"/>
      <c r="H14" s="177"/>
    </row>
    <row r="15" spans="1:10" ht="27.75" customHeight="1">
      <c r="A15" s="70"/>
      <c r="B15" s="71"/>
      <c r="C15" s="71"/>
      <c r="D15" s="72"/>
      <c r="E15" s="73"/>
      <c r="F15" s="74" t="s">
        <v>75</v>
      </c>
      <c r="G15" s="74" t="s">
        <v>66</v>
      </c>
      <c r="H15" s="75" t="s">
        <v>76</v>
      </c>
      <c r="J15" s="57"/>
    </row>
    <row r="16" spans="1:10" ht="30.75" customHeight="1">
      <c r="A16" s="178" t="s">
        <v>45</v>
      </c>
      <c r="B16" s="179"/>
      <c r="C16" s="179"/>
      <c r="D16" s="179"/>
      <c r="E16" s="180"/>
      <c r="F16" s="98">
        <v>50800</v>
      </c>
      <c r="G16" s="98">
        <v>50800</v>
      </c>
      <c r="H16" s="99">
        <v>50800</v>
      </c>
      <c r="J16" s="57"/>
    </row>
    <row r="17" spans="1:10" ht="34.5" customHeight="1">
      <c r="A17" s="181" t="s">
        <v>46</v>
      </c>
      <c r="B17" s="182"/>
      <c r="C17" s="182"/>
      <c r="D17" s="182"/>
      <c r="E17" s="183"/>
      <c r="F17" s="100"/>
      <c r="G17" s="100">
        <v>0</v>
      </c>
      <c r="H17" s="95">
        <v>0</v>
      </c>
      <c r="J17" s="57"/>
    </row>
    <row r="18" spans="1:10" s="62" customFormat="1" ht="25.5" customHeight="1">
      <c r="A18" s="186"/>
      <c r="B18" s="176"/>
      <c r="C18" s="176"/>
      <c r="D18" s="176"/>
      <c r="E18" s="176"/>
      <c r="F18" s="177"/>
      <c r="G18" s="177"/>
      <c r="H18" s="177"/>
      <c r="J18" s="101"/>
    </row>
    <row r="19" spans="1:11" s="62" customFormat="1" ht="27.75" customHeight="1">
      <c r="A19" s="70"/>
      <c r="B19" s="71"/>
      <c r="C19" s="71"/>
      <c r="D19" s="72"/>
      <c r="E19" s="73"/>
      <c r="F19" s="74" t="s">
        <v>75</v>
      </c>
      <c r="G19" s="74" t="s">
        <v>66</v>
      </c>
      <c r="H19" s="75" t="s">
        <v>76</v>
      </c>
      <c r="J19" s="101"/>
      <c r="K19" s="101"/>
    </row>
    <row r="20" spans="1:10" s="62" customFormat="1" ht="22.5" customHeight="1">
      <c r="A20" s="168" t="s">
        <v>3</v>
      </c>
      <c r="B20" s="169"/>
      <c r="C20" s="169"/>
      <c r="D20" s="169"/>
      <c r="E20" s="169"/>
      <c r="F20" s="77"/>
      <c r="G20" s="77"/>
      <c r="H20" s="77"/>
      <c r="J20" s="101"/>
    </row>
    <row r="21" spans="1:8" s="62" customFormat="1" ht="33.75" customHeight="1">
      <c r="A21" s="168" t="s">
        <v>4</v>
      </c>
      <c r="B21" s="169"/>
      <c r="C21" s="169"/>
      <c r="D21" s="169"/>
      <c r="E21" s="169"/>
      <c r="F21" s="77"/>
      <c r="G21" s="77"/>
      <c r="H21" s="77"/>
    </row>
    <row r="22" spans="1:11" s="62" customFormat="1" ht="22.5" customHeight="1">
      <c r="A22" s="175" t="s">
        <v>5</v>
      </c>
      <c r="B22" s="166"/>
      <c r="C22" s="166"/>
      <c r="D22" s="166"/>
      <c r="E22" s="166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8" s="62" customFormat="1" ht="25.5" customHeight="1">
      <c r="A23" s="186"/>
      <c r="B23" s="176"/>
      <c r="C23" s="176"/>
      <c r="D23" s="176"/>
      <c r="E23" s="176"/>
      <c r="F23" s="177"/>
      <c r="G23" s="177"/>
      <c r="H23" s="177"/>
    </row>
    <row r="24" spans="1:8" s="62" customFormat="1" ht="22.5" customHeight="1">
      <c r="A24" s="172" t="s">
        <v>6</v>
      </c>
      <c r="B24" s="169"/>
      <c r="C24" s="169"/>
      <c r="D24" s="169"/>
      <c r="E24" s="169"/>
      <c r="F24" s="77">
        <f>IF((F13+F17+F22)&lt;&gt;0,"NESLAGANJE ZBROJA",(F13+F17+F22))</f>
        <v>0</v>
      </c>
      <c r="G24" s="77">
        <f>IF((G13+G17+G22)&lt;&gt;0,"NESLAGANJE ZBROJA",(G13+G17+G22))</f>
        <v>0</v>
      </c>
      <c r="H24" s="77">
        <f>IF((H13+H17+H22)&lt;&gt;0,"NESLAGANJE ZBROJA",(H13+H17+H22))</f>
        <v>0</v>
      </c>
    </row>
    <row r="25" spans="1:5" s="62" customFormat="1" ht="18" customHeight="1">
      <c r="A25" s="79"/>
      <c r="B25" s="69"/>
      <c r="C25" s="69"/>
      <c r="D25" s="69"/>
      <c r="E25" s="69"/>
    </row>
    <row r="26" spans="1:8" ht="42" customHeight="1">
      <c r="A26" s="184" t="s">
        <v>47</v>
      </c>
      <c r="B26" s="185"/>
      <c r="C26" s="185"/>
      <c r="D26" s="185"/>
      <c r="E26" s="185"/>
      <c r="F26" s="185"/>
      <c r="G26" s="185"/>
      <c r="H26" s="185"/>
    </row>
    <row r="27" ht="12.75">
      <c r="E27" s="103"/>
    </row>
    <row r="31" spans="6:8" ht="12.75">
      <c r="F31" s="57"/>
      <c r="G31" s="57"/>
      <c r="H31" s="57"/>
    </row>
    <row r="32" spans="6:8" ht="12.75">
      <c r="F32" s="57"/>
      <c r="G32" s="57"/>
      <c r="H32" s="57"/>
    </row>
    <row r="33" spans="5:8" ht="12.75">
      <c r="E33" s="104"/>
      <c r="F33" s="59"/>
      <c r="G33" s="59"/>
      <c r="H33" s="59"/>
    </row>
    <row r="34" spans="5:8" ht="12.75">
      <c r="E34" s="104"/>
      <c r="F34" s="57"/>
      <c r="G34" s="57"/>
      <c r="H34" s="57"/>
    </row>
    <row r="35" spans="5:8" ht="12.75">
      <c r="E35" s="104"/>
      <c r="F35" s="57"/>
      <c r="G35" s="57"/>
      <c r="H35" s="57"/>
    </row>
    <row r="36" spans="5:8" ht="12.75">
      <c r="E36" s="104"/>
      <c r="F36" s="57"/>
      <c r="G36" s="57"/>
      <c r="H36" s="57"/>
    </row>
    <row r="37" spans="5:8" ht="12.75">
      <c r="E37" s="104"/>
      <c r="F37" s="57"/>
      <c r="G37" s="57"/>
      <c r="H37" s="57"/>
    </row>
    <row r="38" ht="12.75">
      <c r="E38" s="104"/>
    </row>
    <row r="43" ht="12.75">
      <c r="F43" s="57"/>
    </row>
    <row r="44" ht="12.75">
      <c r="F44" s="57"/>
    </row>
    <row r="45" ht="12.75">
      <c r="F45" s="5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SheetLayoutView="100" zoomScalePageLayoutView="0" workbookViewId="0" topLeftCell="A28">
      <selection activeCell="G42" sqref="G42"/>
    </sheetView>
  </sheetViews>
  <sheetFormatPr defaultColWidth="11.421875" defaultRowHeight="12.75"/>
  <cols>
    <col min="1" max="1" width="16.00390625" style="32" customWidth="1"/>
    <col min="2" max="2" width="14.8515625" style="32" customWidth="1"/>
    <col min="3" max="3" width="13.57421875" style="32" customWidth="1"/>
    <col min="4" max="4" width="14.00390625" style="63" customWidth="1"/>
    <col min="5" max="5" width="10.140625" style="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19.5" customHeight="1">
      <c r="A1" s="157"/>
      <c r="B1" s="158"/>
      <c r="C1" s="158"/>
      <c r="D1" s="159"/>
      <c r="E1" s="160"/>
      <c r="F1" s="160"/>
      <c r="G1" s="160"/>
      <c r="H1" s="160"/>
      <c r="I1" s="160"/>
    </row>
    <row r="2" spans="1:9" ht="18.75" customHeight="1">
      <c r="A2" s="161" t="s">
        <v>49</v>
      </c>
      <c r="B2" s="161"/>
      <c r="C2" s="161"/>
      <c r="D2" s="159"/>
      <c r="E2" s="160"/>
      <c r="F2" s="160"/>
      <c r="G2" s="160"/>
      <c r="H2" s="160"/>
      <c r="I2" s="160"/>
    </row>
    <row r="3" spans="1:9" ht="21" customHeight="1">
      <c r="A3" s="158"/>
      <c r="B3" s="158"/>
      <c r="C3" s="158"/>
      <c r="D3" s="159"/>
      <c r="E3" s="160"/>
      <c r="F3" s="160"/>
      <c r="G3" s="160"/>
      <c r="H3" s="160"/>
      <c r="I3" s="160"/>
    </row>
    <row r="4" spans="1:9" ht="24" customHeight="1">
      <c r="A4" s="163" t="s">
        <v>7</v>
      </c>
      <c r="B4" s="163"/>
      <c r="C4" s="163"/>
      <c r="D4" s="163"/>
      <c r="E4" s="163"/>
      <c r="F4" s="163"/>
      <c r="G4" s="163"/>
      <c r="H4" s="163"/>
      <c r="I4" s="163"/>
    </row>
    <row r="5" spans="1:9" s="1" customFormat="1" ht="13.5" thickBot="1">
      <c r="A5" s="10"/>
      <c r="I5" s="11" t="s">
        <v>8</v>
      </c>
    </row>
    <row r="6" spans="1:9" s="1" customFormat="1" ht="26.25" thickBot="1">
      <c r="A6" s="87" t="s">
        <v>9</v>
      </c>
      <c r="B6" s="190" t="s">
        <v>63</v>
      </c>
      <c r="C6" s="191"/>
      <c r="D6" s="191"/>
      <c r="E6" s="191"/>
      <c r="F6" s="191"/>
      <c r="G6" s="191"/>
      <c r="H6" s="191"/>
      <c r="I6" s="192"/>
    </row>
    <row r="7" spans="1:9" s="1" customFormat="1" ht="90" thickBot="1">
      <c r="A7" s="88" t="s">
        <v>10</v>
      </c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62</v>
      </c>
      <c r="H7" s="13" t="s">
        <v>42</v>
      </c>
      <c r="I7" s="14" t="s">
        <v>17</v>
      </c>
    </row>
    <row r="8" spans="1:9" s="1" customFormat="1" ht="12.75">
      <c r="A8" s="126">
        <v>634</v>
      </c>
      <c r="B8" s="106"/>
      <c r="C8" s="107"/>
      <c r="D8" s="107"/>
      <c r="E8" s="134"/>
      <c r="F8" s="107"/>
      <c r="G8" s="108"/>
      <c r="H8" s="108"/>
      <c r="I8" s="109"/>
    </row>
    <row r="9" spans="1:9" s="1" customFormat="1" ht="12.75">
      <c r="A9" s="127">
        <v>636</v>
      </c>
      <c r="B9" s="120"/>
      <c r="C9" s="121"/>
      <c r="D9" s="121"/>
      <c r="E9" s="135">
        <v>5570727</v>
      </c>
      <c r="F9" s="121"/>
      <c r="G9" s="121"/>
      <c r="H9" s="121"/>
      <c r="I9" s="120"/>
    </row>
    <row r="10" spans="1:9" s="1" customFormat="1" ht="12.75">
      <c r="A10" s="137">
        <v>639</v>
      </c>
      <c r="B10" s="120"/>
      <c r="C10" s="121"/>
      <c r="D10" s="121"/>
      <c r="E10" s="135"/>
      <c r="F10" s="121"/>
      <c r="G10" s="141">
        <v>60380</v>
      </c>
      <c r="H10" s="138"/>
      <c r="I10" s="139"/>
    </row>
    <row r="11" spans="1:9" s="1" customFormat="1" ht="12.75">
      <c r="A11" s="15">
        <v>651</v>
      </c>
      <c r="B11" s="115"/>
      <c r="C11" s="17"/>
      <c r="D11" s="116"/>
      <c r="E11" s="117"/>
      <c r="F11" s="117"/>
      <c r="G11" s="118"/>
      <c r="H11" s="118"/>
      <c r="I11" s="119"/>
    </row>
    <row r="12" spans="1:9" s="1" customFormat="1" ht="12.75">
      <c r="A12" s="15">
        <v>652</v>
      </c>
      <c r="B12" s="16"/>
      <c r="C12" s="17"/>
      <c r="D12" s="17">
        <v>54000</v>
      </c>
      <c r="E12" s="17"/>
      <c r="F12" s="17"/>
      <c r="G12" s="18"/>
      <c r="H12" s="18"/>
      <c r="I12" s="19"/>
    </row>
    <row r="13" spans="1:9" s="1" customFormat="1" ht="12.75">
      <c r="A13" s="15">
        <v>653</v>
      </c>
      <c r="B13" s="16"/>
      <c r="C13" s="17"/>
      <c r="D13" s="17"/>
      <c r="E13" s="17"/>
      <c r="F13" s="17"/>
      <c r="G13" s="18"/>
      <c r="H13" s="18"/>
      <c r="I13" s="19"/>
    </row>
    <row r="14" spans="1:9" s="1" customFormat="1" ht="12.75">
      <c r="A14" s="15">
        <v>661</v>
      </c>
      <c r="B14" s="16"/>
      <c r="C14" s="17">
        <v>25500</v>
      </c>
      <c r="D14" s="17"/>
      <c r="E14" s="17"/>
      <c r="F14" s="17"/>
      <c r="G14" s="18"/>
      <c r="H14" s="18"/>
      <c r="I14" s="19"/>
    </row>
    <row r="15" spans="1:9" s="1" customFormat="1" ht="12.75">
      <c r="A15" s="15">
        <v>663</v>
      </c>
      <c r="B15" s="16"/>
      <c r="C15" s="17"/>
      <c r="D15" s="17"/>
      <c r="E15" s="17"/>
      <c r="F15" s="17">
        <v>59430</v>
      </c>
      <c r="G15" s="18"/>
      <c r="H15" s="18"/>
      <c r="I15" s="19"/>
    </row>
    <row r="16" spans="1:9" s="1" customFormat="1" ht="12.75">
      <c r="A16" s="15">
        <v>671</v>
      </c>
      <c r="B16" s="16">
        <v>729100</v>
      </c>
      <c r="C16" s="17"/>
      <c r="D16" s="17"/>
      <c r="E16" s="17"/>
      <c r="F16" s="17"/>
      <c r="G16" s="18"/>
      <c r="H16" s="18"/>
      <c r="I16" s="19"/>
    </row>
    <row r="17" spans="1:9" s="1" customFormat="1" ht="12.75">
      <c r="A17" s="15">
        <v>673</v>
      </c>
      <c r="B17" s="16"/>
      <c r="C17" s="17"/>
      <c r="D17" s="17"/>
      <c r="E17" s="17"/>
      <c r="F17" s="17"/>
      <c r="G17" s="18"/>
      <c r="H17" s="18"/>
      <c r="I17" s="19"/>
    </row>
    <row r="18" spans="1:9" s="1" customFormat="1" ht="12.75">
      <c r="A18" s="15">
        <v>922</v>
      </c>
      <c r="B18" s="16"/>
      <c r="C18" s="17">
        <v>24500</v>
      </c>
      <c r="D18" s="17">
        <v>8600</v>
      </c>
      <c r="E18" s="136">
        <v>12000</v>
      </c>
      <c r="F18" s="17">
        <v>5700</v>
      </c>
      <c r="G18" s="18"/>
      <c r="H18" s="18"/>
      <c r="I18" s="19"/>
    </row>
    <row r="19" spans="1:9" s="1" customFormat="1" ht="13.5" thickBot="1">
      <c r="A19" s="21"/>
      <c r="B19" s="22"/>
      <c r="C19" s="23"/>
      <c r="D19" s="23"/>
      <c r="E19" s="23"/>
      <c r="F19" s="23"/>
      <c r="G19" s="24"/>
      <c r="H19" s="24"/>
      <c r="I19" s="25"/>
    </row>
    <row r="20" spans="1:9" s="1" customFormat="1" ht="30" customHeight="1" thickBot="1">
      <c r="A20" s="26" t="s">
        <v>18</v>
      </c>
      <c r="B20" s="27">
        <f>SUM(B9:B19)</f>
        <v>729100</v>
      </c>
      <c r="C20" s="28">
        <f>SUM(C14+C18)</f>
        <v>50000</v>
      </c>
      <c r="D20" s="29">
        <f>SUM(D12:D19)</f>
        <v>62600</v>
      </c>
      <c r="E20" s="28">
        <f>SUM(E9:E19)</f>
        <v>5582727</v>
      </c>
      <c r="F20" s="140">
        <f>SUM(F9:F19)</f>
        <v>65130</v>
      </c>
      <c r="G20" s="142">
        <f>SUM(G10:G18)</f>
        <v>60380</v>
      </c>
      <c r="H20" s="28">
        <v>0</v>
      </c>
      <c r="I20" s="30">
        <v>0</v>
      </c>
    </row>
    <row r="21" spans="1:9" s="1" customFormat="1" ht="28.5" customHeight="1" thickBot="1">
      <c r="A21" s="26" t="s">
        <v>81</v>
      </c>
      <c r="B21" s="187">
        <f>B20+C20+D20+E20+F20+G20+H20+I20</f>
        <v>6549937</v>
      </c>
      <c r="C21" s="188"/>
      <c r="D21" s="188"/>
      <c r="E21" s="188"/>
      <c r="F21" s="188"/>
      <c r="G21" s="188"/>
      <c r="H21" s="188"/>
      <c r="I21" s="189"/>
    </row>
    <row r="22" spans="1:9" ht="48" customHeight="1" thickBot="1">
      <c r="A22" s="7"/>
      <c r="B22" s="7"/>
      <c r="C22" s="7"/>
      <c r="D22" s="8"/>
      <c r="E22" s="31"/>
      <c r="I22" s="11"/>
    </row>
    <row r="23" spans="1:9" ht="24" customHeight="1" thickBot="1">
      <c r="A23" s="89" t="s">
        <v>9</v>
      </c>
      <c r="B23" s="190" t="s">
        <v>65</v>
      </c>
      <c r="C23" s="191"/>
      <c r="D23" s="191"/>
      <c r="E23" s="191"/>
      <c r="F23" s="191"/>
      <c r="G23" s="191"/>
      <c r="H23" s="191"/>
      <c r="I23" s="192"/>
    </row>
    <row r="24" spans="1:9" ht="90" thickBot="1">
      <c r="A24" s="110" t="s">
        <v>10</v>
      </c>
      <c r="B24" s="12" t="s">
        <v>11</v>
      </c>
      <c r="C24" s="13" t="s">
        <v>12</v>
      </c>
      <c r="D24" s="13" t="s">
        <v>13</v>
      </c>
      <c r="E24" s="13" t="s">
        <v>14</v>
      </c>
      <c r="F24" s="13" t="s">
        <v>15</v>
      </c>
      <c r="G24" s="13"/>
      <c r="H24" s="13" t="s">
        <v>42</v>
      </c>
      <c r="I24" s="14" t="s">
        <v>17</v>
      </c>
    </row>
    <row r="25" spans="1:9" ht="12.75">
      <c r="A25" s="128"/>
      <c r="B25" s="147"/>
      <c r="C25" s="148"/>
      <c r="D25" s="148"/>
      <c r="E25" s="148"/>
      <c r="F25" s="148"/>
      <c r="G25" s="149"/>
      <c r="H25" s="108"/>
      <c r="I25" s="109"/>
    </row>
    <row r="26" spans="1:9" ht="12.75">
      <c r="A26" s="129">
        <v>63</v>
      </c>
      <c r="B26" s="150"/>
      <c r="C26" s="151"/>
      <c r="D26" s="151"/>
      <c r="E26" s="117">
        <v>5570727</v>
      </c>
      <c r="F26" s="151"/>
      <c r="G26" s="117">
        <v>60868</v>
      </c>
      <c r="H26" s="121"/>
      <c r="I26" s="125"/>
    </row>
    <row r="27" spans="1:9" ht="12.75">
      <c r="A27" s="15">
        <v>65</v>
      </c>
      <c r="B27" s="115"/>
      <c r="C27" s="152"/>
      <c r="D27" s="116">
        <v>54000</v>
      </c>
      <c r="E27" s="117"/>
      <c r="F27" s="117"/>
      <c r="G27" s="118"/>
      <c r="H27" s="118"/>
      <c r="I27" s="119"/>
    </row>
    <row r="28" spans="1:9" ht="12.75">
      <c r="A28" s="15">
        <v>66</v>
      </c>
      <c r="B28" s="153"/>
      <c r="C28" s="152">
        <v>25500</v>
      </c>
      <c r="D28" s="152"/>
      <c r="E28" s="152"/>
      <c r="F28" s="152">
        <v>59430</v>
      </c>
      <c r="G28" s="154"/>
      <c r="H28" s="18"/>
      <c r="I28" s="19"/>
    </row>
    <row r="29" spans="1:9" ht="12.75">
      <c r="A29" s="15">
        <v>67</v>
      </c>
      <c r="B29" s="153">
        <v>729647</v>
      </c>
      <c r="C29" s="152"/>
      <c r="D29" s="152"/>
      <c r="E29" s="152"/>
      <c r="F29" s="152"/>
      <c r="G29" s="154"/>
      <c r="H29" s="18"/>
      <c r="I29" s="19"/>
    </row>
    <row r="30" spans="1:9" ht="12.75">
      <c r="A30" s="15">
        <v>92</v>
      </c>
      <c r="B30" s="153"/>
      <c r="C30" s="152">
        <v>24500</v>
      </c>
      <c r="D30" s="152">
        <v>8600</v>
      </c>
      <c r="E30" s="152">
        <v>12000</v>
      </c>
      <c r="F30" s="152">
        <v>5700</v>
      </c>
      <c r="G30" s="154"/>
      <c r="H30" s="18"/>
      <c r="I30" s="19"/>
    </row>
    <row r="31" spans="1:9" ht="12.75">
      <c r="A31" s="15"/>
      <c r="B31" s="153"/>
      <c r="C31" s="152"/>
      <c r="D31" s="152"/>
      <c r="E31" s="152"/>
      <c r="F31" s="152"/>
      <c r="G31" s="154"/>
      <c r="H31" s="18"/>
      <c r="I31" s="19"/>
    </row>
    <row r="32" spans="1:9" ht="12.75">
      <c r="A32" s="15"/>
      <c r="B32" s="153"/>
      <c r="C32" s="152"/>
      <c r="D32" s="152"/>
      <c r="E32" s="152"/>
      <c r="F32" s="152"/>
      <c r="G32" s="154"/>
      <c r="H32" s="18"/>
      <c r="I32" s="19"/>
    </row>
    <row r="33" spans="1:9" ht="12.75">
      <c r="A33" s="15"/>
      <c r="B33" s="153"/>
      <c r="C33" s="152"/>
      <c r="D33" s="152"/>
      <c r="E33" s="152"/>
      <c r="F33" s="152"/>
      <c r="G33" s="154"/>
      <c r="H33" s="18"/>
      <c r="I33" s="19"/>
    </row>
    <row r="34" spans="1:9" ht="13.5" thickBot="1">
      <c r="A34" s="20"/>
      <c r="B34" s="153"/>
      <c r="C34" s="152"/>
      <c r="D34" s="152"/>
      <c r="E34" s="152"/>
      <c r="F34" s="152"/>
      <c r="G34" s="154"/>
      <c r="H34" s="18"/>
      <c r="I34" s="19"/>
    </row>
    <row r="35" spans="1:9" s="1" customFormat="1" ht="30" customHeight="1" thickBot="1">
      <c r="A35" s="155" t="s">
        <v>18</v>
      </c>
      <c r="B35" s="156">
        <f>B29</f>
        <v>729647</v>
      </c>
      <c r="C35" s="156">
        <f>SUM(C25:C34)</f>
        <v>50000</v>
      </c>
      <c r="D35" s="156">
        <f>SUM(D25:D34)</f>
        <v>62600</v>
      </c>
      <c r="E35" s="156">
        <f>SUM(E25:E34)</f>
        <v>5582727</v>
      </c>
      <c r="F35" s="156">
        <f>SUM(F25:F34)</f>
        <v>65130</v>
      </c>
      <c r="G35" s="156">
        <f>SUM(G26:G33)</f>
        <v>60868</v>
      </c>
      <c r="H35" s="156">
        <v>0</v>
      </c>
      <c r="I35" s="156">
        <v>0</v>
      </c>
    </row>
    <row r="36" spans="1:9" s="1" customFormat="1" ht="28.5" customHeight="1" thickBot="1">
      <c r="A36" s="26" t="s">
        <v>80</v>
      </c>
      <c r="B36" s="193">
        <f>B35+C35+D35+E35+F35+G35+H35+I35</f>
        <v>6550972</v>
      </c>
      <c r="C36" s="194"/>
      <c r="D36" s="194"/>
      <c r="E36" s="194"/>
      <c r="F36" s="194"/>
      <c r="G36" s="194"/>
      <c r="H36" s="194"/>
      <c r="I36" s="195"/>
    </row>
    <row r="37" spans="4:5" ht="13.5" thickBot="1">
      <c r="D37" s="33"/>
      <c r="E37" s="34"/>
    </row>
    <row r="38" spans="1:9" ht="26.25" thickBot="1">
      <c r="A38" s="89" t="s">
        <v>9</v>
      </c>
      <c r="B38" s="190" t="s">
        <v>78</v>
      </c>
      <c r="C38" s="191"/>
      <c r="D38" s="191"/>
      <c r="E38" s="191"/>
      <c r="F38" s="191"/>
      <c r="G38" s="191"/>
      <c r="H38" s="191"/>
      <c r="I38" s="192"/>
    </row>
    <row r="39" spans="1:9" ht="90" thickBot="1">
      <c r="A39" s="90" t="s">
        <v>10</v>
      </c>
      <c r="B39" s="12" t="s">
        <v>11</v>
      </c>
      <c r="C39" s="13" t="s">
        <v>12</v>
      </c>
      <c r="D39" s="13" t="s">
        <v>13</v>
      </c>
      <c r="E39" s="13" t="s">
        <v>14</v>
      </c>
      <c r="F39" s="13" t="s">
        <v>15</v>
      </c>
      <c r="G39" s="13"/>
      <c r="H39" s="13" t="s">
        <v>42</v>
      </c>
      <c r="I39" s="14" t="s">
        <v>17</v>
      </c>
    </row>
    <row r="40" spans="1:9" ht="12.75">
      <c r="A40" s="123"/>
      <c r="B40" s="111"/>
      <c r="C40" s="112"/>
      <c r="D40" s="112"/>
      <c r="E40" s="112"/>
      <c r="F40" s="112"/>
      <c r="G40" s="113"/>
      <c r="H40" s="113"/>
      <c r="I40" s="114"/>
    </row>
    <row r="41" spans="1:9" ht="12.75">
      <c r="A41" s="124">
        <v>63</v>
      </c>
      <c r="B41" s="120"/>
      <c r="C41" s="121"/>
      <c r="D41" s="121"/>
      <c r="E41" s="122">
        <v>5570727</v>
      </c>
      <c r="F41" s="121"/>
      <c r="G41" s="121">
        <v>61679</v>
      </c>
      <c r="H41" s="121"/>
      <c r="I41" s="121"/>
    </row>
    <row r="42" spans="1:9" ht="12.75">
      <c r="A42" s="15">
        <v>65</v>
      </c>
      <c r="B42" s="115"/>
      <c r="C42" s="17"/>
      <c r="D42" s="116">
        <v>54000</v>
      </c>
      <c r="E42" s="117"/>
      <c r="F42" s="117"/>
      <c r="G42" s="118"/>
      <c r="H42" s="118"/>
      <c r="I42" s="119"/>
    </row>
    <row r="43" spans="1:9" ht="12.75">
      <c r="A43" s="15">
        <v>66</v>
      </c>
      <c r="B43" s="16"/>
      <c r="C43" s="17">
        <v>25500</v>
      </c>
      <c r="D43" s="17"/>
      <c r="E43" s="17"/>
      <c r="F43" s="17">
        <v>59430</v>
      </c>
      <c r="G43" s="18"/>
      <c r="H43" s="18"/>
      <c r="I43" s="19"/>
    </row>
    <row r="44" spans="1:9" ht="12.75">
      <c r="A44" s="15">
        <v>67</v>
      </c>
      <c r="B44" s="16">
        <v>730406</v>
      </c>
      <c r="C44" s="17"/>
      <c r="D44" s="17"/>
      <c r="E44" s="17"/>
      <c r="F44" s="17"/>
      <c r="G44" s="18"/>
      <c r="H44" s="18"/>
      <c r="I44" s="19"/>
    </row>
    <row r="45" spans="1:9" ht="12.75">
      <c r="A45" s="15">
        <v>92</v>
      </c>
      <c r="B45" s="16"/>
      <c r="C45" s="17">
        <v>24500</v>
      </c>
      <c r="D45" s="17">
        <v>8600</v>
      </c>
      <c r="E45" s="17">
        <v>12000</v>
      </c>
      <c r="F45" s="17">
        <v>5700</v>
      </c>
      <c r="G45" s="18"/>
      <c r="H45" s="18"/>
      <c r="I45" s="19"/>
    </row>
    <row r="46" spans="1:9" ht="12.75">
      <c r="A46" s="15"/>
      <c r="B46" s="16"/>
      <c r="C46" s="17"/>
      <c r="D46" s="17"/>
      <c r="E46" s="17"/>
      <c r="F46" s="17"/>
      <c r="G46" s="18"/>
      <c r="H46" s="18"/>
      <c r="I46" s="19"/>
    </row>
    <row r="47" spans="1:9" ht="13.5" customHeight="1">
      <c r="A47" s="15"/>
      <c r="B47" s="16"/>
      <c r="C47" s="17"/>
      <c r="D47" s="17"/>
      <c r="E47" s="17"/>
      <c r="F47" s="17"/>
      <c r="G47" s="18"/>
      <c r="H47" s="18"/>
      <c r="I47" s="19"/>
    </row>
    <row r="48" spans="1:9" ht="13.5" customHeight="1">
      <c r="A48" s="15"/>
      <c r="B48" s="16"/>
      <c r="C48" s="17"/>
      <c r="D48" s="17"/>
      <c r="E48" s="17"/>
      <c r="F48" s="17"/>
      <c r="G48" s="18"/>
      <c r="H48" s="18"/>
      <c r="I48" s="19"/>
    </row>
    <row r="49" spans="1:9" ht="13.5" customHeight="1" thickBot="1">
      <c r="A49" s="20"/>
      <c r="B49" s="16"/>
      <c r="C49" s="17"/>
      <c r="D49" s="17"/>
      <c r="E49" s="17"/>
      <c r="F49" s="17"/>
      <c r="G49" s="18"/>
      <c r="H49" s="18"/>
      <c r="I49" s="19"/>
    </row>
    <row r="50" spans="1:9" s="1" customFormat="1" ht="30" customHeight="1" thickBot="1">
      <c r="A50" s="26" t="s">
        <v>18</v>
      </c>
      <c r="B50" s="27">
        <f>B44</f>
        <v>730406</v>
      </c>
      <c r="C50" s="28">
        <f>SUM(C40:C49)</f>
        <v>50000</v>
      </c>
      <c r="D50" s="29">
        <f>SUM(D40:D49)</f>
        <v>62600</v>
      </c>
      <c r="E50" s="28">
        <f>SUM(E40:E49)</f>
        <v>5582727</v>
      </c>
      <c r="F50" s="140">
        <f>SUM(F40:F49)</f>
        <v>65130</v>
      </c>
      <c r="G50" s="29">
        <f>SUM(G41:G48)</f>
        <v>61679</v>
      </c>
      <c r="H50" s="28">
        <v>0</v>
      </c>
      <c r="I50" s="30">
        <v>0</v>
      </c>
    </row>
    <row r="51" spans="1:9" s="1" customFormat="1" ht="28.5" customHeight="1" thickBot="1">
      <c r="A51" s="26" t="s">
        <v>79</v>
      </c>
      <c r="B51" s="187">
        <f>B50+C50+D50+E50+F50+G50+H50+I50</f>
        <v>6552542</v>
      </c>
      <c r="C51" s="188"/>
      <c r="D51" s="188"/>
      <c r="E51" s="188"/>
      <c r="F51" s="188"/>
      <c r="G51" s="188"/>
      <c r="H51" s="188"/>
      <c r="I51" s="189"/>
    </row>
    <row r="52" spans="3:5" ht="13.5" customHeight="1">
      <c r="C52" s="35"/>
      <c r="D52" s="33"/>
      <c r="E52" s="36"/>
    </row>
    <row r="53" spans="3:5" ht="13.5" customHeight="1">
      <c r="C53" s="35"/>
      <c r="D53" s="37"/>
      <c r="E53" s="38"/>
    </row>
    <row r="54" spans="4:5" ht="13.5" customHeight="1">
      <c r="D54" s="39"/>
      <c r="E54" s="40"/>
    </row>
    <row r="55" spans="4:5" ht="13.5" customHeight="1">
      <c r="D55" s="41"/>
      <c r="E55" s="42"/>
    </row>
    <row r="56" spans="4:5" ht="13.5" customHeight="1">
      <c r="D56" s="33"/>
      <c r="E56" s="34"/>
    </row>
    <row r="57" spans="3:5" ht="28.5" customHeight="1">
      <c r="C57" s="35"/>
      <c r="D57" s="33"/>
      <c r="E57" s="43"/>
    </row>
    <row r="58" spans="3:5" ht="13.5" customHeight="1">
      <c r="C58" s="35"/>
      <c r="D58" s="33"/>
      <c r="E58" s="38"/>
    </row>
    <row r="59" spans="4:5" ht="13.5" customHeight="1">
      <c r="D59" s="33"/>
      <c r="E59" s="34"/>
    </row>
    <row r="60" spans="4:5" ht="13.5" customHeight="1">
      <c r="D60" s="33"/>
      <c r="E60" s="42"/>
    </row>
    <row r="61" spans="4:5" ht="13.5" customHeight="1">
      <c r="D61" s="33"/>
      <c r="E61" s="34"/>
    </row>
    <row r="62" spans="4:5" ht="22.5" customHeight="1">
      <c r="D62" s="33"/>
      <c r="E62" s="44"/>
    </row>
    <row r="63" spans="4:5" ht="13.5" customHeight="1">
      <c r="D63" s="39"/>
      <c r="E63" s="40"/>
    </row>
    <row r="64" spans="2:5" ht="13.5" customHeight="1">
      <c r="B64" s="35"/>
      <c r="D64" s="39"/>
      <c r="E64" s="45"/>
    </row>
    <row r="65" spans="3:5" ht="13.5" customHeight="1">
      <c r="C65" s="35"/>
      <c r="D65" s="39"/>
      <c r="E65" s="46"/>
    </row>
    <row r="66" spans="3:5" ht="13.5" customHeight="1">
      <c r="C66" s="35"/>
      <c r="D66" s="41"/>
      <c r="E66" s="38"/>
    </row>
    <row r="67" spans="4:5" ht="13.5" customHeight="1">
      <c r="D67" s="33"/>
      <c r="E67" s="34"/>
    </row>
    <row r="68" spans="2:5" ht="13.5" customHeight="1">
      <c r="B68" s="35"/>
      <c r="D68" s="33"/>
      <c r="E68" s="36"/>
    </row>
    <row r="69" spans="3:5" ht="13.5" customHeight="1">
      <c r="C69" s="35"/>
      <c r="D69" s="33"/>
      <c r="E69" s="45"/>
    </row>
    <row r="70" spans="3:5" ht="13.5" customHeight="1">
      <c r="C70" s="35"/>
      <c r="D70" s="41"/>
      <c r="E70" s="38"/>
    </row>
    <row r="71" spans="4:5" ht="13.5" customHeight="1">
      <c r="D71" s="39"/>
      <c r="E71" s="34"/>
    </row>
    <row r="72" spans="3:5" ht="13.5" customHeight="1">
      <c r="C72" s="35"/>
      <c r="D72" s="39"/>
      <c r="E72" s="45"/>
    </row>
    <row r="73" spans="4:5" ht="22.5" customHeight="1">
      <c r="D73" s="41"/>
      <c r="E73" s="44"/>
    </row>
    <row r="74" spans="4:5" ht="13.5" customHeight="1">
      <c r="D74" s="33"/>
      <c r="E74" s="34"/>
    </row>
    <row r="75" spans="4:5" ht="13.5" customHeight="1">
      <c r="D75" s="41"/>
      <c r="E75" s="38"/>
    </row>
    <row r="76" spans="4:5" ht="13.5" customHeight="1">
      <c r="D76" s="33"/>
      <c r="E76" s="34"/>
    </row>
    <row r="77" spans="4:5" ht="13.5" customHeight="1">
      <c r="D77" s="33"/>
      <c r="E77" s="34"/>
    </row>
    <row r="78" spans="1:5" ht="13.5" customHeight="1">
      <c r="A78" s="35"/>
      <c r="D78" s="47"/>
      <c r="E78" s="45"/>
    </row>
    <row r="79" spans="2:5" ht="13.5" customHeight="1">
      <c r="B79" s="35"/>
      <c r="C79" s="35"/>
      <c r="D79" s="48"/>
      <c r="E79" s="45"/>
    </row>
    <row r="80" spans="2:5" ht="13.5" customHeight="1">
      <c r="B80" s="35"/>
      <c r="C80" s="35"/>
      <c r="D80" s="48"/>
      <c r="E80" s="36"/>
    </row>
    <row r="81" spans="2:5" ht="13.5" customHeight="1">
      <c r="B81" s="35"/>
      <c r="C81" s="35"/>
      <c r="D81" s="41"/>
      <c r="E81" s="42"/>
    </row>
    <row r="82" spans="4:5" ht="12.75">
      <c r="D82" s="33"/>
      <c r="E82" s="34"/>
    </row>
    <row r="83" spans="2:5" ht="12.75">
      <c r="B83" s="35"/>
      <c r="D83" s="33"/>
      <c r="E83" s="45"/>
    </row>
    <row r="84" spans="3:5" ht="12.75">
      <c r="C84" s="35"/>
      <c r="D84" s="33"/>
      <c r="E84" s="36"/>
    </row>
    <row r="85" spans="3:5" ht="12.75">
      <c r="C85" s="35"/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49"/>
      <c r="E88" s="50"/>
    </row>
    <row r="89" spans="4:5" ht="12.75">
      <c r="D89" s="33"/>
      <c r="E89" s="34"/>
    </row>
    <row r="90" spans="4:5" ht="12.75">
      <c r="D90" s="33"/>
      <c r="E90" s="34"/>
    </row>
    <row r="91" spans="4:5" ht="12.75">
      <c r="D91" s="33"/>
      <c r="E91" s="34"/>
    </row>
    <row r="92" spans="4:5" ht="12.75">
      <c r="D92" s="41"/>
      <c r="E92" s="38"/>
    </row>
    <row r="93" spans="4:5" ht="12.75">
      <c r="D93" s="33"/>
      <c r="E93" s="34"/>
    </row>
    <row r="94" spans="4:5" ht="12.75">
      <c r="D94" s="41"/>
      <c r="E94" s="38"/>
    </row>
    <row r="95" spans="4:5" ht="12.75">
      <c r="D95" s="33"/>
      <c r="E95" s="34"/>
    </row>
    <row r="96" spans="4:5" ht="12.75">
      <c r="D96" s="33"/>
      <c r="E96" s="34"/>
    </row>
    <row r="97" spans="4:5" ht="12.75">
      <c r="D97" s="33"/>
      <c r="E97" s="34"/>
    </row>
    <row r="98" spans="4:5" ht="12.75">
      <c r="D98" s="33"/>
      <c r="E98" s="34"/>
    </row>
    <row r="99" spans="1:5" ht="28.5" customHeight="1">
      <c r="A99" s="51"/>
      <c r="B99" s="51"/>
      <c r="C99" s="51"/>
      <c r="D99" s="52"/>
      <c r="E99" s="53"/>
    </row>
    <row r="100" spans="3:5" ht="12.75">
      <c r="C100" s="35"/>
      <c r="D100" s="33"/>
      <c r="E100" s="36"/>
    </row>
    <row r="101" spans="4:5" ht="12.75">
      <c r="D101" s="54"/>
      <c r="E101" s="55"/>
    </row>
    <row r="102" spans="4:5" ht="12.75">
      <c r="D102" s="33"/>
      <c r="E102" s="34"/>
    </row>
    <row r="103" spans="4:5" ht="12.75">
      <c r="D103" s="49"/>
      <c r="E103" s="50"/>
    </row>
    <row r="104" spans="4:5" ht="12.75">
      <c r="D104" s="49"/>
      <c r="E104" s="50"/>
    </row>
    <row r="105" spans="4:5" ht="12.75">
      <c r="D105" s="33"/>
      <c r="E105" s="34"/>
    </row>
    <row r="106" spans="4:5" ht="12.75">
      <c r="D106" s="41"/>
      <c r="E106" s="38"/>
    </row>
    <row r="107" spans="4:5" ht="12.75">
      <c r="D107" s="33"/>
      <c r="E107" s="34"/>
    </row>
    <row r="108" spans="4:5" ht="12.75">
      <c r="D108" s="33"/>
      <c r="E108" s="34"/>
    </row>
    <row r="109" spans="4:5" ht="12.75">
      <c r="D109" s="41"/>
      <c r="E109" s="38"/>
    </row>
    <row r="110" spans="4:5" ht="12.75">
      <c r="D110" s="33"/>
      <c r="E110" s="34"/>
    </row>
    <row r="111" spans="4:5" ht="12.75">
      <c r="D111" s="49"/>
      <c r="E111" s="50"/>
    </row>
    <row r="112" spans="4:5" ht="12.75">
      <c r="D112" s="41"/>
      <c r="E112" s="55"/>
    </row>
    <row r="113" spans="4:5" ht="12.75">
      <c r="D113" s="39"/>
      <c r="E113" s="50"/>
    </row>
    <row r="114" spans="4:5" ht="12.75">
      <c r="D114" s="41"/>
      <c r="E114" s="38"/>
    </row>
    <row r="115" spans="4:5" ht="12.75">
      <c r="D115" s="33"/>
      <c r="E115" s="34"/>
    </row>
    <row r="116" spans="3:5" ht="12.75">
      <c r="C116" s="35"/>
      <c r="D116" s="33"/>
      <c r="E116" s="36"/>
    </row>
    <row r="117" spans="4:5" ht="12.75">
      <c r="D117" s="39"/>
      <c r="E117" s="38"/>
    </row>
    <row r="118" spans="4:5" ht="12.75">
      <c r="D118" s="39"/>
      <c r="E118" s="50"/>
    </row>
    <row r="119" spans="3:5" ht="12.75">
      <c r="C119" s="35"/>
      <c r="D119" s="39"/>
      <c r="E119" s="56"/>
    </row>
    <row r="120" spans="3:5" ht="12.75">
      <c r="C120" s="35"/>
      <c r="D120" s="41"/>
      <c r="E120" s="42"/>
    </row>
    <row r="121" spans="4:5" ht="12.75">
      <c r="D121" s="33"/>
      <c r="E121" s="34"/>
    </row>
    <row r="122" spans="4:5" ht="12.75">
      <c r="D122" s="54"/>
      <c r="E122" s="57"/>
    </row>
    <row r="123" spans="4:5" ht="11.25" customHeight="1">
      <c r="D123" s="49"/>
      <c r="E123" s="50"/>
    </row>
    <row r="124" spans="2:5" ht="24" customHeight="1">
      <c r="B124" s="35"/>
      <c r="D124" s="49"/>
      <c r="E124" s="58"/>
    </row>
    <row r="125" spans="3:5" ht="15" customHeight="1">
      <c r="C125" s="35"/>
      <c r="D125" s="49"/>
      <c r="E125" s="58"/>
    </row>
    <row r="126" spans="4:5" ht="11.25" customHeight="1">
      <c r="D126" s="54"/>
      <c r="E126" s="55"/>
    </row>
    <row r="127" spans="4:5" ht="12.75">
      <c r="D127" s="49"/>
      <c r="E127" s="50"/>
    </row>
    <row r="128" spans="2:5" ht="13.5" customHeight="1">
      <c r="B128" s="35"/>
      <c r="D128" s="49"/>
      <c r="E128" s="59"/>
    </row>
    <row r="129" spans="3:5" ht="12.75" customHeight="1">
      <c r="C129" s="35"/>
      <c r="D129" s="49"/>
      <c r="E129" s="36"/>
    </row>
    <row r="130" spans="3:5" ht="12.75" customHeight="1">
      <c r="C130" s="35"/>
      <c r="D130" s="41"/>
      <c r="E130" s="42"/>
    </row>
    <row r="131" spans="4:5" ht="12.75">
      <c r="D131" s="33"/>
      <c r="E131" s="34"/>
    </row>
    <row r="132" spans="3:5" ht="12.75">
      <c r="C132" s="35"/>
      <c r="D132" s="33"/>
      <c r="E132" s="56"/>
    </row>
    <row r="133" spans="4:5" ht="12.75">
      <c r="D133" s="54"/>
      <c r="E133" s="55"/>
    </row>
    <row r="134" spans="4:5" ht="12.75">
      <c r="D134" s="49"/>
      <c r="E134" s="50"/>
    </row>
    <row r="135" spans="4:5" ht="12.75">
      <c r="D135" s="33"/>
      <c r="E135" s="34"/>
    </row>
    <row r="136" spans="1:5" ht="19.5" customHeight="1">
      <c r="A136" s="60"/>
      <c r="B136" s="7"/>
      <c r="C136" s="7"/>
      <c r="D136" s="7"/>
      <c r="E136" s="45"/>
    </row>
    <row r="137" spans="1:5" ht="15" customHeight="1">
      <c r="A137" s="35"/>
      <c r="D137" s="47"/>
      <c r="E137" s="45"/>
    </row>
    <row r="138" spans="1:5" ht="12.75">
      <c r="A138" s="35"/>
      <c r="B138" s="35"/>
      <c r="D138" s="47"/>
      <c r="E138" s="36"/>
    </row>
    <row r="139" spans="3:5" ht="12.75">
      <c r="C139" s="35"/>
      <c r="D139" s="33"/>
      <c r="E139" s="45"/>
    </row>
    <row r="140" spans="4:5" ht="12.75">
      <c r="D140" s="37"/>
      <c r="E140" s="38"/>
    </row>
    <row r="141" spans="2:5" ht="12.75">
      <c r="B141" s="35"/>
      <c r="D141" s="33"/>
      <c r="E141" s="36"/>
    </row>
    <row r="142" spans="3:5" ht="12.75">
      <c r="C142" s="35"/>
      <c r="D142" s="33"/>
      <c r="E142" s="36"/>
    </row>
    <row r="143" spans="4:5" ht="12.75">
      <c r="D143" s="41"/>
      <c r="E143" s="42"/>
    </row>
    <row r="144" spans="3:5" ht="22.5" customHeight="1">
      <c r="C144" s="35"/>
      <c r="D144" s="33"/>
      <c r="E144" s="43"/>
    </row>
    <row r="145" spans="4:5" ht="12.75">
      <c r="D145" s="33"/>
      <c r="E145" s="42"/>
    </row>
    <row r="146" spans="2:5" ht="12.75">
      <c r="B146" s="35"/>
      <c r="D146" s="39"/>
      <c r="E146" s="45"/>
    </row>
    <row r="147" spans="3:5" ht="12.75">
      <c r="C147" s="35"/>
      <c r="D147" s="39"/>
      <c r="E147" s="46"/>
    </row>
    <row r="148" spans="4:5" ht="12.75">
      <c r="D148" s="41"/>
      <c r="E148" s="38"/>
    </row>
    <row r="149" spans="1:5" ht="13.5" customHeight="1">
      <c r="A149" s="35"/>
      <c r="D149" s="47"/>
      <c r="E149" s="45"/>
    </row>
    <row r="150" spans="2:5" ht="13.5" customHeight="1">
      <c r="B150" s="35"/>
      <c r="D150" s="33"/>
      <c r="E150" s="45"/>
    </row>
    <row r="151" spans="3:5" ht="13.5" customHeight="1">
      <c r="C151" s="35"/>
      <c r="D151" s="33"/>
      <c r="E151" s="36"/>
    </row>
    <row r="152" spans="3:5" ht="12.75">
      <c r="C152" s="35"/>
      <c r="D152" s="41"/>
      <c r="E152" s="38"/>
    </row>
    <row r="153" spans="3:5" ht="12.75">
      <c r="C153" s="35"/>
      <c r="D153" s="33"/>
      <c r="E153" s="36"/>
    </row>
    <row r="154" spans="4:5" ht="12.75">
      <c r="D154" s="54"/>
      <c r="E154" s="55"/>
    </row>
    <row r="155" spans="3:5" ht="12.75">
      <c r="C155" s="35"/>
      <c r="D155" s="39"/>
      <c r="E155" s="56"/>
    </row>
    <row r="156" spans="3:5" ht="12.75">
      <c r="C156" s="35"/>
      <c r="D156" s="41"/>
      <c r="E156" s="42"/>
    </row>
    <row r="157" spans="4:5" ht="12.75">
      <c r="D157" s="54"/>
      <c r="E157" s="61"/>
    </row>
    <row r="158" spans="2:5" ht="12.75">
      <c r="B158" s="35"/>
      <c r="D158" s="49"/>
      <c r="E158" s="59"/>
    </row>
    <row r="159" spans="3:5" ht="12.75">
      <c r="C159" s="35"/>
      <c r="D159" s="49"/>
      <c r="E159" s="36"/>
    </row>
    <row r="160" spans="3:5" ht="12.75">
      <c r="C160" s="35"/>
      <c r="D160" s="41"/>
      <c r="E160" s="42"/>
    </row>
    <row r="161" spans="3:5" ht="12.75">
      <c r="C161" s="35"/>
      <c r="D161" s="41"/>
      <c r="E161" s="42"/>
    </row>
    <row r="162" spans="4:5" ht="12.75">
      <c r="D162" s="33"/>
      <c r="E162" s="34"/>
    </row>
    <row r="163" spans="1:5" s="62" customFormat="1" ht="18" customHeight="1">
      <c r="A163" s="196"/>
      <c r="B163" s="197"/>
      <c r="C163" s="197"/>
      <c r="D163" s="197"/>
      <c r="E163" s="197"/>
    </row>
    <row r="164" spans="1:5" ht="28.5" customHeight="1">
      <c r="A164" s="51"/>
      <c r="B164" s="51"/>
      <c r="C164" s="51"/>
      <c r="D164" s="52"/>
      <c r="E164" s="53"/>
    </row>
    <row r="166" spans="1:5" ht="15.75">
      <c r="A166" s="64"/>
      <c r="B166" s="35"/>
      <c r="C166" s="35"/>
      <c r="D166" s="65"/>
      <c r="E166" s="6"/>
    </row>
    <row r="167" spans="1:5" ht="12.75">
      <c r="A167" s="35"/>
      <c r="B167" s="35"/>
      <c r="C167" s="35"/>
      <c r="D167" s="65"/>
      <c r="E167" s="6"/>
    </row>
    <row r="168" spans="1:5" ht="17.25" customHeight="1">
      <c r="A168" s="35"/>
      <c r="B168" s="35"/>
      <c r="C168" s="35"/>
      <c r="D168" s="65"/>
      <c r="E168" s="6"/>
    </row>
    <row r="169" spans="1:5" ht="13.5" customHeight="1">
      <c r="A169" s="35"/>
      <c r="B169" s="35"/>
      <c r="C169" s="35"/>
      <c r="D169" s="65"/>
      <c r="E169" s="6"/>
    </row>
    <row r="170" spans="1:5" ht="12.75">
      <c r="A170" s="35"/>
      <c r="B170" s="35"/>
      <c r="C170" s="35"/>
      <c r="D170" s="65"/>
      <c r="E170" s="6"/>
    </row>
    <row r="171" spans="1:3" ht="12.75">
      <c r="A171" s="35"/>
      <c r="B171" s="35"/>
      <c r="C171" s="35"/>
    </row>
    <row r="172" spans="1:5" ht="12.75">
      <c r="A172" s="35"/>
      <c r="B172" s="35"/>
      <c r="C172" s="35"/>
      <c r="D172" s="65"/>
      <c r="E172" s="6"/>
    </row>
    <row r="173" spans="1:5" ht="12.75">
      <c r="A173" s="35"/>
      <c r="B173" s="35"/>
      <c r="C173" s="35"/>
      <c r="D173" s="65"/>
      <c r="E173" s="66"/>
    </row>
    <row r="174" spans="1:5" ht="12.75">
      <c r="A174" s="35"/>
      <c r="B174" s="35"/>
      <c r="C174" s="35"/>
      <c r="D174" s="65"/>
      <c r="E174" s="6"/>
    </row>
    <row r="175" spans="1:5" ht="22.5" customHeight="1">
      <c r="A175" s="35"/>
      <c r="B175" s="35"/>
      <c r="C175" s="35"/>
      <c r="D175" s="65"/>
      <c r="E175" s="43"/>
    </row>
    <row r="176" spans="4:5" ht="22.5" customHeight="1">
      <c r="D176" s="41"/>
      <c r="E176" s="44"/>
    </row>
  </sheetData>
  <sheetProtection/>
  <mergeCells count="8">
    <mergeCell ref="A4:I4"/>
    <mergeCell ref="B21:I21"/>
    <mergeCell ref="B23:I23"/>
    <mergeCell ref="B36:I36"/>
    <mergeCell ref="B38:I38"/>
    <mergeCell ref="A163:E163"/>
    <mergeCell ref="B6:I6"/>
    <mergeCell ref="B51:I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r:id="rId2"/>
  <headerFooter alignWithMargins="0">
    <oddFooter>&amp;R&amp;P</oddFooter>
  </headerFooter>
  <rowBreaks count="2" manualBreakCount="2">
    <brk id="21" max="7" man="1"/>
    <brk id="3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43">
      <selection activeCell="B66" sqref="B66"/>
    </sheetView>
  </sheetViews>
  <sheetFormatPr defaultColWidth="11.421875" defaultRowHeight="12.75"/>
  <cols>
    <col min="1" max="1" width="13.57421875" style="82" customWidth="1"/>
    <col min="2" max="2" width="33.421875" style="85" customWidth="1"/>
    <col min="3" max="3" width="12.421875" style="2" customWidth="1"/>
    <col min="4" max="4" width="10.00390625" style="2" customWidth="1"/>
    <col min="5" max="5" width="8.8515625" style="2" customWidth="1"/>
    <col min="6" max="6" width="8.7109375" style="2" customWidth="1"/>
    <col min="7" max="7" width="12.421875" style="2" customWidth="1"/>
    <col min="8" max="8" width="8.421875" style="2" customWidth="1"/>
    <col min="9" max="9" width="9.57421875" style="2" customWidth="1"/>
    <col min="10" max="10" width="8.57421875" style="2" customWidth="1"/>
    <col min="11" max="11" width="8.00390625" style="2" customWidth="1"/>
    <col min="12" max="12" width="13.57421875" style="2" customWidth="1"/>
    <col min="13" max="13" width="12.7109375" style="2" customWidth="1"/>
    <col min="14" max="16384" width="11.421875" style="3" customWidth="1"/>
  </cols>
  <sheetData>
    <row r="1" spans="1:13" ht="24" customHeight="1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6" customFormat="1" ht="112.5">
      <c r="A2" s="4" t="s">
        <v>20</v>
      </c>
      <c r="B2" s="4" t="s">
        <v>21</v>
      </c>
      <c r="C2" s="5" t="s">
        <v>82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61</v>
      </c>
      <c r="J2" s="86" t="s">
        <v>16</v>
      </c>
      <c r="K2" s="86" t="s">
        <v>17</v>
      </c>
      <c r="L2" s="5" t="s">
        <v>64</v>
      </c>
      <c r="M2" s="5" t="s">
        <v>83</v>
      </c>
    </row>
    <row r="3" spans="1:2" s="6" customFormat="1" ht="25.5">
      <c r="A3" s="81"/>
      <c r="B3" s="83" t="s">
        <v>49</v>
      </c>
    </row>
    <row r="4" spans="1:13" ht="12.75">
      <c r="A4" s="81" t="s">
        <v>56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" s="6" customFormat="1" ht="12.75">
      <c r="A5" s="81">
        <v>3</v>
      </c>
      <c r="B5" s="84" t="s">
        <v>23</v>
      </c>
    </row>
    <row r="6" spans="1:13" s="6" customFormat="1" ht="12.75" customHeight="1">
      <c r="A6" s="92" t="s">
        <v>67</v>
      </c>
      <c r="B6" s="84" t="s">
        <v>68</v>
      </c>
      <c r="C6" s="59"/>
      <c r="D6" s="59"/>
      <c r="L6" s="59"/>
      <c r="M6" s="59"/>
    </row>
    <row r="7" spans="1:13" s="6" customFormat="1" ht="12.75">
      <c r="A7" s="81">
        <v>31</v>
      </c>
      <c r="B7" s="84" t="s">
        <v>24</v>
      </c>
      <c r="C7" s="59">
        <f>SUM(C8:C10)</f>
        <v>5655820</v>
      </c>
      <c r="D7" s="59"/>
      <c r="G7" s="59">
        <f>SUM(G8:G10)</f>
        <v>5604060</v>
      </c>
      <c r="H7" s="143"/>
      <c r="I7" s="146">
        <f>SUM(I8:I10)</f>
        <v>51760</v>
      </c>
      <c r="L7" s="59">
        <v>5659495</v>
      </c>
      <c r="M7" s="59">
        <v>5661065</v>
      </c>
    </row>
    <row r="8" spans="1:13" ht="12.75">
      <c r="A8" s="80">
        <v>311</v>
      </c>
      <c r="B8" s="9" t="s">
        <v>25</v>
      </c>
      <c r="C8" s="132">
        <f>SUM(D8:K8)</f>
        <v>4676543</v>
      </c>
      <c r="D8" s="132"/>
      <c r="E8" s="3"/>
      <c r="F8" s="3"/>
      <c r="G8" s="57">
        <v>4632113</v>
      </c>
      <c r="H8" s="144"/>
      <c r="I8" s="145">
        <v>44430</v>
      </c>
      <c r="J8" s="3"/>
      <c r="K8" s="3"/>
      <c r="L8" s="3"/>
      <c r="M8" s="3"/>
    </row>
    <row r="9" spans="1:13" ht="12.75">
      <c r="A9" s="80">
        <v>312</v>
      </c>
      <c r="B9" s="9" t="s">
        <v>26</v>
      </c>
      <c r="C9" s="132">
        <f>SUM(D9:K9)</f>
        <v>206000</v>
      </c>
      <c r="D9" s="57"/>
      <c r="E9" s="3"/>
      <c r="F9" s="3"/>
      <c r="G9" s="57">
        <v>206000</v>
      </c>
      <c r="H9" s="144"/>
      <c r="I9" s="145">
        <v>0</v>
      </c>
      <c r="J9" s="3"/>
      <c r="K9" s="3"/>
      <c r="L9" s="3"/>
      <c r="M9" s="3"/>
    </row>
    <row r="10" spans="1:13" ht="12.75">
      <c r="A10" s="80">
        <v>313</v>
      </c>
      <c r="B10" s="9" t="s">
        <v>27</v>
      </c>
      <c r="C10" s="57">
        <f>SUM(D10:K10)</f>
        <v>773277</v>
      </c>
      <c r="D10" s="57"/>
      <c r="E10" s="3"/>
      <c r="F10" s="3"/>
      <c r="G10" s="57">
        <v>765947</v>
      </c>
      <c r="H10" s="144"/>
      <c r="I10" s="145">
        <v>7330</v>
      </c>
      <c r="J10" s="3"/>
      <c r="K10" s="3"/>
      <c r="L10" s="3"/>
      <c r="M10" s="3"/>
    </row>
    <row r="11" spans="1:13" ht="12.75">
      <c r="A11" s="80"/>
      <c r="B11" s="9"/>
      <c r="C11" s="57"/>
      <c r="D11" s="57"/>
      <c r="E11" s="3"/>
      <c r="F11" s="3"/>
      <c r="G11" s="57"/>
      <c r="H11" s="144"/>
      <c r="I11" s="145"/>
      <c r="J11" s="3"/>
      <c r="K11" s="3"/>
      <c r="L11" s="3"/>
      <c r="M11" s="3"/>
    </row>
    <row r="12" spans="1:13" ht="12.75">
      <c r="A12" s="81" t="s">
        <v>48</v>
      </c>
      <c r="B12" s="84" t="s">
        <v>69</v>
      </c>
      <c r="C12" s="57"/>
      <c r="D12" s="57"/>
      <c r="E12" s="3"/>
      <c r="F12" s="3"/>
      <c r="G12" s="57"/>
      <c r="H12" s="144"/>
      <c r="I12" s="145"/>
      <c r="J12" s="3"/>
      <c r="K12" s="3"/>
      <c r="L12" s="3"/>
      <c r="M12" s="3"/>
    </row>
    <row r="13" spans="1:13" ht="12.75">
      <c r="A13" s="81">
        <v>3</v>
      </c>
      <c r="B13" s="84"/>
      <c r="C13" s="59">
        <f>SUM(C14+C19)</f>
        <v>668280</v>
      </c>
      <c r="D13" s="59">
        <f>SUM(D14+D19)</f>
        <v>663000</v>
      </c>
      <c r="E13" s="59">
        <f aca="true" t="shared" si="0" ref="E13:M13">SUM(E14+E19)</f>
        <v>0</v>
      </c>
      <c r="F13" s="59">
        <f t="shared" si="0"/>
        <v>0</v>
      </c>
      <c r="G13" s="59">
        <f t="shared" si="0"/>
        <v>2640</v>
      </c>
      <c r="H13" s="59">
        <f>SUM(H14+H19)</f>
        <v>0</v>
      </c>
      <c r="I13" s="59">
        <f>SUM(I14+I19)</f>
        <v>2640</v>
      </c>
      <c r="J13" s="59">
        <f t="shared" si="0"/>
        <v>0</v>
      </c>
      <c r="K13" s="59">
        <f t="shared" si="0"/>
        <v>0</v>
      </c>
      <c r="L13" s="59">
        <f t="shared" si="0"/>
        <v>665640</v>
      </c>
      <c r="M13" s="59">
        <f t="shared" si="0"/>
        <v>665640</v>
      </c>
    </row>
    <row r="14" spans="1:13" s="6" customFormat="1" ht="12.75">
      <c r="A14" s="81">
        <v>32</v>
      </c>
      <c r="B14" s="84" t="s">
        <v>28</v>
      </c>
      <c r="C14" s="59">
        <f>SUM(C15:C18)</f>
        <v>665080</v>
      </c>
      <c r="D14" s="59">
        <f>SUM(D15:D18)</f>
        <v>659800</v>
      </c>
      <c r="G14" s="59">
        <f>SUM(G15:G18)</f>
        <v>2640</v>
      </c>
      <c r="H14" s="143"/>
      <c r="I14" s="146">
        <f>SUM(I15)</f>
        <v>2640</v>
      </c>
      <c r="L14" s="59">
        <v>662440</v>
      </c>
      <c r="M14" s="59">
        <v>662440</v>
      </c>
    </row>
    <row r="15" spans="1:13" ht="12.75">
      <c r="A15" s="80">
        <v>321</v>
      </c>
      <c r="B15" s="9" t="s">
        <v>29</v>
      </c>
      <c r="C15" s="57">
        <f>SUM(D15:K15)</f>
        <v>215000</v>
      </c>
      <c r="D15" s="57">
        <v>209720</v>
      </c>
      <c r="E15" s="3"/>
      <c r="F15" s="3"/>
      <c r="G15" s="57">
        <v>2640</v>
      </c>
      <c r="H15" s="144"/>
      <c r="I15" s="145">
        <v>2640</v>
      </c>
      <c r="J15" s="3"/>
      <c r="K15" s="3"/>
      <c r="L15" s="3"/>
      <c r="M15" s="3"/>
    </row>
    <row r="16" spans="1:13" ht="12.75">
      <c r="A16" s="80">
        <v>322</v>
      </c>
      <c r="B16" s="9" t="s">
        <v>30</v>
      </c>
      <c r="C16" s="57">
        <f>SUM(D16:K16)</f>
        <v>253610</v>
      </c>
      <c r="D16" s="57">
        <v>253610</v>
      </c>
      <c r="E16" s="3"/>
      <c r="F16" s="3"/>
      <c r="G16" s="3"/>
      <c r="H16" s="144"/>
      <c r="I16" s="144"/>
      <c r="J16" s="3"/>
      <c r="K16" s="3"/>
      <c r="L16" s="3"/>
      <c r="M16" s="3"/>
    </row>
    <row r="17" spans="1:13" ht="12.75">
      <c r="A17" s="80">
        <v>323</v>
      </c>
      <c r="B17" s="9" t="s">
        <v>31</v>
      </c>
      <c r="C17" s="57">
        <f>SUM(D17:K17)</f>
        <v>174010</v>
      </c>
      <c r="D17" s="57">
        <v>174010</v>
      </c>
      <c r="E17" s="3"/>
      <c r="F17" s="3"/>
      <c r="G17" s="3"/>
      <c r="H17" s="144"/>
      <c r="I17" s="144"/>
      <c r="J17" s="3"/>
      <c r="K17" s="3"/>
      <c r="L17" s="3"/>
      <c r="M17" s="3"/>
    </row>
    <row r="18" spans="1:13" ht="12.75">
      <c r="A18" s="80">
        <v>329</v>
      </c>
      <c r="B18" s="9" t="s">
        <v>32</v>
      </c>
      <c r="C18" s="57">
        <f>SUM(D18:K18)</f>
        <v>22460</v>
      </c>
      <c r="D18" s="57">
        <v>22460</v>
      </c>
      <c r="E18" s="3"/>
      <c r="F18" s="3"/>
      <c r="G18" s="3"/>
      <c r="H18" s="144"/>
      <c r="I18" s="144"/>
      <c r="J18" s="3"/>
      <c r="K18" s="3"/>
      <c r="L18" s="3"/>
      <c r="M18" s="3"/>
    </row>
    <row r="19" spans="1:13" s="6" customFormat="1" ht="12.75">
      <c r="A19" s="81">
        <v>34</v>
      </c>
      <c r="B19" s="84" t="s">
        <v>33</v>
      </c>
      <c r="C19" s="59">
        <v>3200</v>
      </c>
      <c r="D19" s="59">
        <v>3200</v>
      </c>
      <c r="H19" s="143"/>
      <c r="I19" s="143"/>
      <c r="L19" s="59">
        <v>3200</v>
      </c>
      <c r="M19" s="59">
        <v>3200</v>
      </c>
    </row>
    <row r="20" spans="1:13" ht="12.75">
      <c r="A20" s="80">
        <v>343</v>
      </c>
      <c r="B20" s="9" t="s">
        <v>34</v>
      </c>
      <c r="C20" s="57">
        <v>3200</v>
      </c>
      <c r="D20" s="57">
        <v>3200</v>
      </c>
      <c r="E20" s="3"/>
      <c r="F20" s="3"/>
      <c r="G20" s="3"/>
      <c r="H20" s="144"/>
      <c r="I20" s="144"/>
      <c r="J20" s="3"/>
      <c r="K20" s="3"/>
      <c r="L20" s="3"/>
      <c r="M20" s="3"/>
    </row>
    <row r="21" spans="1:13" ht="12.75">
      <c r="A21" s="81"/>
      <c r="B21" s="9"/>
      <c r="C21" s="3"/>
      <c r="D21" s="3"/>
      <c r="E21" s="3"/>
      <c r="F21" s="3"/>
      <c r="G21" s="3"/>
      <c r="H21" s="144"/>
      <c r="I21" s="144"/>
      <c r="J21" s="3"/>
      <c r="K21" s="3"/>
      <c r="L21" s="3"/>
      <c r="M21" s="3"/>
    </row>
    <row r="22" spans="1:9" s="6" customFormat="1" ht="12.75" customHeight="1">
      <c r="A22" s="92" t="s">
        <v>50</v>
      </c>
      <c r="B22" s="84" t="s">
        <v>51</v>
      </c>
      <c r="H22" s="143"/>
      <c r="I22" s="143"/>
    </row>
    <row r="23" spans="1:9" s="6" customFormat="1" ht="12.75">
      <c r="A23" s="81">
        <v>3</v>
      </c>
      <c r="B23" s="84" t="s">
        <v>23</v>
      </c>
      <c r="H23" s="143"/>
      <c r="I23" s="143"/>
    </row>
    <row r="24" spans="1:13" s="6" customFormat="1" ht="12.75">
      <c r="A24" s="81">
        <v>32</v>
      </c>
      <c r="B24" s="84" t="s">
        <v>28</v>
      </c>
      <c r="C24" s="59">
        <f>SUM(C25:C27)</f>
        <v>11700</v>
      </c>
      <c r="D24" s="59">
        <f>SUM(D25:D27)</f>
        <v>11700</v>
      </c>
      <c r="H24" s="143"/>
      <c r="I24" s="143"/>
      <c r="L24" s="59">
        <v>11700</v>
      </c>
      <c r="M24" s="59">
        <v>11700</v>
      </c>
    </row>
    <row r="25" spans="1:13" ht="12.75">
      <c r="A25" s="80">
        <v>321</v>
      </c>
      <c r="B25" s="9" t="s">
        <v>29</v>
      </c>
      <c r="C25" s="3"/>
      <c r="D25" s="3"/>
      <c r="E25" s="3"/>
      <c r="F25" s="3"/>
      <c r="G25" s="3"/>
      <c r="H25" s="144"/>
      <c r="I25" s="144"/>
      <c r="J25" s="3"/>
      <c r="K25" s="3"/>
      <c r="L25" s="3"/>
      <c r="M25" s="3"/>
    </row>
    <row r="26" spans="1:13" ht="12.75">
      <c r="A26" s="80">
        <v>322</v>
      </c>
      <c r="B26" s="9" t="s">
        <v>30</v>
      </c>
      <c r="C26" s="57"/>
      <c r="D26" s="57"/>
      <c r="E26" s="3"/>
      <c r="F26" s="3"/>
      <c r="G26" s="3"/>
      <c r="H26" s="144"/>
      <c r="I26" s="144"/>
      <c r="J26" s="3"/>
      <c r="K26" s="3"/>
      <c r="L26" s="3"/>
      <c r="M26" s="3"/>
    </row>
    <row r="27" spans="1:13" ht="12.75">
      <c r="A27" s="80">
        <v>323</v>
      </c>
      <c r="B27" s="9" t="s">
        <v>31</v>
      </c>
      <c r="C27" s="57">
        <v>11700</v>
      </c>
      <c r="D27" s="57">
        <v>11700</v>
      </c>
      <c r="E27" s="3"/>
      <c r="F27" s="3"/>
      <c r="G27" s="3"/>
      <c r="H27" s="144"/>
      <c r="I27" s="144"/>
      <c r="J27" s="3"/>
      <c r="K27" s="3"/>
      <c r="L27" s="3"/>
      <c r="M27" s="3"/>
    </row>
    <row r="28" spans="1:13" ht="12.75">
      <c r="A28" s="81"/>
      <c r="B28" s="9"/>
      <c r="C28" s="3"/>
      <c r="D28" s="3"/>
      <c r="E28" s="3"/>
      <c r="F28" s="3"/>
      <c r="G28" s="3"/>
      <c r="H28" s="144"/>
      <c r="I28" s="144"/>
      <c r="J28" s="3"/>
      <c r="K28" s="3"/>
      <c r="L28" s="3"/>
      <c r="M28" s="3"/>
    </row>
    <row r="29" spans="1:13" s="6" customFormat="1" ht="12.75" customHeight="1">
      <c r="A29" s="92" t="s">
        <v>52</v>
      </c>
      <c r="B29" s="6" t="s">
        <v>53</v>
      </c>
      <c r="C29" s="59"/>
      <c r="H29" s="143"/>
      <c r="I29" s="143"/>
      <c r="L29" s="59"/>
      <c r="M29" s="59"/>
    </row>
    <row r="30" spans="1:9" s="6" customFormat="1" ht="12.75" customHeight="1">
      <c r="A30" s="92"/>
      <c r="B30" s="6" t="s">
        <v>54</v>
      </c>
      <c r="H30" s="143"/>
      <c r="I30" s="143"/>
    </row>
    <row r="31" spans="1:13" s="6" customFormat="1" ht="12.75">
      <c r="A31" s="81">
        <v>3</v>
      </c>
      <c r="B31" s="84" t="s">
        <v>23</v>
      </c>
      <c r="C31" s="59">
        <f aca="true" t="shared" si="1" ref="C31:H31">SUM(C32+C36)</f>
        <v>162501</v>
      </c>
      <c r="D31" s="59">
        <f t="shared" si="1"/>
        <v>0</v>
      </c>
      <c r="E31" s="59">
        <f t="shared" si="1"/>
        <v>42000</v>
      </c>
      <c r="F31" s="59">
        <f t="shared" si="1"/>
        <v>62600</v>
      </c>
      <c r="G31" s="59">
        <f t="shared" si="1"/>
        <v>33211</v>
      </c>
      <c r="H31" s="59">
        <f t="shared" si="1"/>
        <v>24690</v>
      </c>
      <c r="I31" s="143"/>
      <c r="L31" s="59">
        <v>162501</v>
      </c>
      <c r="M31" s="59">
        <v>162501</v>
      </c>
    </row>
    <row r="32" spans="1:13" s="6" customFormat="1" ht="12.75">
      <c r="A32" s="81">
        <v>31</v>
      </c>
      <c r="B32" s="84" t="s">
        <v>24</v>
      </c>
      <c r="C32" s="59">
        <v>5500</v>
      </c>
      <c r="D32" s="59"/>
      <c r="E32" s="59">
        <v>5500</v>
      </c>
      <c r="H32" s="143"/>
      <c r="I32" s="143"/>
      <c r="L32" s="59">
        <v>5500</v>
      </c>
      <c r="M32" s="59">
        <v>5500</v>
      </c>
    </row>
    <row r="33" spans="1:13" ht="12.75">
      <c r="A33" s="80">
        <v>311</v>
      </c>
      <c r="B33" s="9" t="s">
        <v>25</v>
      </c>
      <c r="C33" s="3"/>
      <c r="D33" s="3"/>
      <c r="E33" s="3"/>
      <c r="F33" s="3"/>
      <c r="G33" s="3"/>
      <c r="H33" s="144"/>
      <c r="I33" s="144"/>
      <c r="J33" s="3"/>
      <c r="K33" s="3"/>
      <c r="L33" s="3"/>
      <c r="M33" s="3"/>
    </row>
    <row r="34" spans="1:13" ht="12.75">
      <c r="A34" s="80">
        <v>312</v>
      </c>
      <c r="B34" s="9" t="s">
        <v>26</v>
      </c>
      <c r="C34" s="57">
        <v>5500</v>
      </c>
      <c r="D34" s="57"/>
      <c r="E34" s="57">
        <v>5500</v>
      </c>
      <c r="F34" s="3"/>
      <c r="G34" s="3"/>
      <c r="H34" s="144"/>
      <c r="I34" s="144"/>
      <c r="J34" s="3"/>
      <c r="K34" s="3"/>
      <c r="L34" s="3"/>
      <c r="M34" s="3"/>
    </row>
    <row r="35" spans="1:13" ht="12.75">
      <c r="A35" s="80">
        <v>313</v>
      </c>
      <c r="B35" s="9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6" customFormat="1" ht="12.75">
      <c r="A36" s="81">
        <v>32</v>
      </c>
      <c r="B36" s="84" t="s">
        <v>28</v>
      </c>
      <c r="C36" s="59">
        <f aca="true" t="shared" si="2" ref="C36:H36">SUM(C37:C40)</f>
        <v>157001</v>
      </c>
      <c r="D36" s="105">
        <f t="shared" si="2"/>
        <v>0</v>
      </c>
      <c r="E36" s="59">
        <f t="shared" si="2"/>
        <v>36500</v>
      </c>
      <c r="F36" s="59">
        <f t="shared" si="2"/>
        <v>62600</v>
      </c>
      <c r="G36" s="59">
        <f t="shared" si="2"/>
        <v>33211</v>
      </c>
      <c r="H36" s="59">
        <f t="shared" si="2"/>
        <v>24690</v>
      </c>
      <c r="I36" s="59"/>
      <c r="L36" s="59">
        <v>157001</v>
      </c>
      <c r="M36" s="59">
        <v>157001</v>
      </c>
    </row>
    <row r="37" spans="1:13" ht="12.75">
      <c r="A37" s="80">
        <v>321</v>
      </c>
      <c r="B37" s="9" t="s">
        <v>29</v>
      </c>
      <c r="C37" s="57">
        <f>SUM(E37:K37)</f>
        <v>38730</v>
      </c>
      <c r="D37" s="3"/>
      <c r="E37" s="132">
        <v>10400</v>
      </c>
      <c r="F37" s="3"/>
      <c r="G37" s="57">
        <v>12400</v>
      </c>
      <c r="H37" s="57">
        <v>15930</v>
      </c>
      <c r="I37" s="57"/>
      <c r="J37" s="3"/>
      <c r="K37" s="3"/>
      <c r="L37" s="3"/>
      <c r="M37" s="3"/>
    </row>
    <row r="38" spans="1:13" ht="12.75">
      <c r="A38" s="80">
        <v>322</v>
      </c>
      <c r="B38" s="9" t="s">
        <v>30</v>
      </c>
      <c r="C38" s="57">
        <f>SUM(E38:K38)</f>
        <v>25850</v>
      </c>
      <c r="D38" s="57"/>
      <c r="E38" s="57">
        <v>10100</v>
      </c>
      <c r="F38" s="3"/>
      <c r="G38" s="57">
        <v>15750</v>
      </c>
      <c r="H38" s="3"/>
      <c r="I38" s="3"/>
      <c r="J38" s="3"/>
      <c r="K38" s="3"/>
      <c r="L38" s="3"/>
      <c r="M38" s="3"/>
    </row>
    <row r="39" spans="1:13" ht="12.75">
      <c r="A39" s="80">
        <v>323</v>
      </c>
      <c r="B39" s="9" t="s">
        <v>31</v>
      </c>
      <c r="C39" s="57">
        <f>SUM(E39:K39)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80">
        <v>329</v>
      </c>
      <c r="B40" s="9" t="s">
        <v>32</v>
      </c>
      <c r="C40" s="57">
        <f>SUM(E40:K40)</f>
        <v>92421</v>
      </c>
      <c r="D40" s="57"/>
      <c r="E40" s="57">
        <v>16000</v>
      </c>
      <c r="F40" s="57">
        <v>62600</v>
      </c>
      <c r="G40" s="132">
        <v>5061</v>
      </c>
      <c r="H40" s="57">
        <v>8760</v>
      </c>
      <c r="I40" s="57"/>
      <c r="J40" s="3"/>
      <c r="K40" s="3"/>
      <c r="L40" s="3"/>
      <c r="M40" s="3"/>
    </row>
    <row r="41" spans="1:2" s="6" customFormat="1" ht="12.75">
      <c r="A41" s="81">
        <v>34</v>
      </c>
      <c r="B41" s="84" t="s">
        <v>33</v>
      </c>
    </row>
    <row r="42" spans="1:13" ht="12.75">
      <c r="A42" s="80">
        <v>343</v>
      </c>
      <c r="B42" s="9" t="s">
        <v>34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80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25.5">
      <c r="A44" s="81">
        <v>4</v>
      </c>
      <c r="B44" s="84" t="s">
        <v>60</v>
      </c>
      <c r="C44" s="59">
        <f>SUM(C45)</f>
        <v>8000</v>
      </c>
      <c r="D44" s="3"/>
      <c r="E44" s="3"/>
      <c r="F44" s="3"/>
      <c r="G44" s="3"/>
      <c r="H44" s="3"/>
      <c r="I44" s="3"/>
      <c r="J44" s="3"/>
      <c r="K44" s="3"/>
      <c r="L44" s="59">
        <v>8000</v>
      </c>
      <c r="M44" s="59">
        <v>8000</v>
      </c>
    </row>
    <row r="45" spans="1:13" ht="25.5">
      <c r="A45" s="81">
        <v>42</v>
      </c>
      <c r="B45" s="84" t="s">
        <v>36</v>
      </c>
      <c r="C45" s="59">
        <f>SUM(C46:C47)</f>
        <v>8000</v>
      </c>
      <c r="D45" s="6"/>
      <c r="E45" s="59">
        <f>SUM(E46:E47)</f>
        <v>8000</v>
      </c>
      <c r="F45" s="3"/>
      <c r="G45" s="3"/>
      <c r="H45" s="3"/>
      <c r="I45" s="3"/>
      <c r="J45" s="3"/>
      <c r="K45" s="3"/>
      <c r="L45" s="59">
        <v>8000</v>
      </c>
      <c r="M45" s="59">
        <v>8000</v>
      </c>
    </row>
    <row r="46" spans="1:13" ht="12.75">
      <c r="A46" s="80">
        <v>422</v>
      </c>
      <c r="B46" s="9" t="s">
        <v>35</v>
      </c>
      <c r="C46" s="57">
        <f>SUM(E46:K46)</f>
        <v>8000</v>
      </c>
      <c r="D46" s="3"/>
      <c r="E46" s="57">
        <v>8000</v>
      </c>
      <c r="F46" s="3"/>
      <c r="G46" s="3"/>
      <c r="H46" s="3"/>
      <c r="I46" s="3"/>
      <c r="J46" s="3"/>
      <c r="K46" s="3"/>
      <c r="L46" s="57">
        <v>8000</v>
      </c>
      <c r="M46" s="57">
        <v>8000</v>
      </c>
    </row>
    <row r="47" spans="1:13" ht="25.5">
      <c r="A47" s="80">
        <v>424</v>
      </c>
      <c r="B47" s="9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80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2" s="6" customFormat="1" ht="12.75">
      <c r="A49" s="81" t="s">
        <v>70</v>
      </c>
      <c r="B49" s="84" t="s">
        <v>57</v>
      </c>
    </row>
    <row r="50" spans="1:13" s="6" customFormat="1" ht="12.75">
      <c r="A50" s="81">
        <v>3</v>
      </c>
      <c r="B50" s="84" t="s">
        <v>23</v>
      </c>
      <c r="C50" s="105">
        <f>SUM(C51+C53)</f>
        <v>41736</v>
      </c>
      <c r="D50" s="105">
        <f aca="true" t="shared" si="3" ref="D50:K50">SUM(D51+D53)</f>
        <v>0</v>
      </c>
      <c r="E50" s="105">
        <f t="shared" si="3"/>
        <v>0</v>
      </c>
      <c r="F50" s="105">
        <f t="shared" si="3"/>
        <v>0</v>
      </c>
      <c r="G50" s="105">
        <f t="shared" si="3"/>
        <v>1296</v>
      </c>
      <c r="H50" s="105">
        <f t="shared" si="3"/>
        <v>40440</v>
      </c>
      <c r="I50" s="105">
        <f t="shared" si="3"/>
        <v>0</v>
      </c>
      <c r="J50" s="105">
        <f t="shared" si="3"/>
        <v>0</v>
      </c>
      <c r="K50" s="105">
        <f t="shared" si="3"/>
        <v>0</v>
      </c>
      <c r="L50" s="105">
        <v>41736</v>
      </c>
      <c r="M50" s="105">
        <v>41736</v>
      </c>
    </row>
    <row r="51" spans="1:13" ht="12.75">
      <c r="A51" s="81">
        <v>31</v>
      </c>
      <c r="B51" s="84" t="s">
        <v>58</v>
      </c>
      <c r="C51" s="105">
        <v>1296</v>
      </c>
      <c r="D51" s="105"/>
      <c r="E51" s="105"/>
      <c r="F51" s="105"/>
      <c r="G51" s="105">
        <v>1296</v>
      </c>
      <c r="H51" s="105"/>
      <c r="I51" s="105"/>
      <c r="J51" s="105"/>
      <c r="K51" s="105"/>
      <c r="L51" s="105"/>
      <c r="M51" s="105"/>
    </row>
    <row r="52" spans="1:13" ht="12.75">
      <c r="A52" s="80">
        <v>312</v>
      </c>
      <c r="B52" s="9" t="s">
        <v>59</v>
      </c>
      <c r="C52" s="132">
        <v>1296</v>
      </c>
      <c r="D52" s="3"/>
      <c r="E52" s="3"/>
      <c r="F52" s="3"/>
      <c r="G52" s="132">
        <v>1296</v>
      </c>
      <c r="H52" s="132"/>
      <c r="I52" s="132"/>
      <c r="J52" s="132"/>
      <c r="K52" s="132"/>
      <c r="L52" s="132"/>
      <c r="M52" s="132"/>
    </row>
    <row r="53" spans="1:13" ht="12.75">
      <c r="A53" s="81">
        <v>32</v>
      </c>
      <c r="B53" s="84" t="s">
        <v>28</v>
      </c>
      <c r="C53" s="105">
        <f>SUM(E53:K53)</f>
        <v>40440</v>
      </c>
      <c r="D53" s="105"/>
      <c r="E53" s="6"/>
      <c r="F53" s="6"/>
      <c r="G53" s="105"/>
      <c r="H53" s="105">
        <f>SUM(H54:H55)</f>
        <v>40440</v>
      </c>
      <c r="I53" s="105"/>
      <c r="J53" s="105"/>
      <c r="K53" s="105"/>
      <c r="L53" s="105"/>
      <c r="M53" s="105"/>
    </row>
    <row r="54" spans="1:13" ht="12.75">
      <c r="A54" s="80">
        <v>321</v>
      </c>
      <c r="B54" s="9" t="s">
        <v>29</v>
      </c>
      <c r="C54" s="132"/>
      <c r="D54" s="132"/>
      <c r="E54" s="3"/>
      <c r="F54" s="3"/>
      <c r="G54" s="132"/>
      <c r="H54" s="132"/>
      <c r="I54" s="132"/>
      <c r="J54" s="132"/>
      <c r="K54" s="132"/>
      <c r="L54" s="132"/>
      <c r="M54" s="132"/>
    </row>
    <row r="55" spans="1:13" ht="12.75">
      <c r="A55" s="80">
        <v>329</v>
      </c>
      <c r="B55" s="9" t="s">
        <v>32</v>
      </c>
      <c r="C55" s="132">
        <f>SUM(E55:K55)</f>
        <v>40440</v>
      </c>
      <c r="D55" s="3"/>
      <c r="E55" s="3"/>
      <c r="F55" s="3"/>
      <c r="G55" s="132"/>
      <c r="H55" s="132">
        <v>40440</v>
      </c>
      <c r="I55" s="132"/>
      <c r="J55" s="132"/>
      <c r="K55" s="132"/>
      <c r="L55" s="132"/>
      <c r="M55" s="132"/>
    </row>
    <row r="56" spans="1:13" ht="12.75">
      <c r="A56" s="80"/>
      <c r="B56" s="9"/>
      <c r="C56" s="132"/>
      <c r="D56" s="3"/>
      <c r="E56" s="3"/>
      <c r="F56" s="3"/>
      <c r="G56" s="132"/>
      <c r="H56" s="132"/>
      <c r="I56" s="132"/>
      <c r="J56" s="132"/>
      <c r="K56" s="132"/>
      <c r="L56" s="132"/>
      <c r="M56" s="132"/>
    </row>
    <row r="57" spans="1:13" ht="12.75">
      <c r="A57" s="81" t="s">
        <v>71</v>
      </c>
      <c r="B57" s="9" t="s">
        <v>72</v>
      </c>
      <c r="C57" s="132"/>
      <c r="D57" s="3"/>
      <c r="E57" s="3"/>
      <c r="F57" s="3"/>
      <c r="G57" s="132"/>
      <c r="H57" s="132"/>
      <c r="I57" s="132"/>
      <c r="J57" s="132"/>
      <c r="K57" s="132"/>
      <c r="L57" s="132"/>
      <c r="M57" s="132"/>
    </row>
    <row r="58" spans="1:13" ht="12.75">
      <c r="A58" s="81">
        <v>37</v>
      </c>
      <c r="B58" s="9" t="s">
        <v>74</v>
      </c>
      <c r="C58" s="105">
        <v>1900</v>
      </c>
      <c r="D58" s="3"/>
      <c r="E58" s="3"/>
      <c r="F58" s="3"/>
      <c r="G58" s="105">
        <v>1900</v>
      </c>
      <c r="H58" s="105"/>
      <c r="I58" s="105"/>
      <c r="J58" s="105"/>
      <c r="K58" s="105"/>
      <c r="L58" s="105">
        <v>1900</v>
      </c>
      <c r="M58" s="105">
        <v>1900</v>
      </c>
    </row>
    <row r="59" spans="1:13" ht="12.75">
      <c r="A59" s="80">
        <v>372</v>
      </c>
      <c r="B59" s="9" t="s">
        <v>73</v>
      </c>
      <c r="C59" s="132"/>
      <c r="D59" s="3"/>
      <c r="E59" s="3"/>
      <c r="F59" s="3"/>
      <c r="G59" s="132">
        <v>1900</v>
      </c>
      <c r="H59" s="132"/>
      <c r="I59" s="132"/>
      <c r="J59" s="132"/>
      <c r="K59" s="132"/>
      <c r="L59" s="132">
        <v>1900</v>
      </c>
      <c r="M59" s="132">
        <v>1900</v>
      </c>
    </row>
    <row r="60" spans="1:13" ht="12.75">
      <c r="A60" s="80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6" customFormat="1" ht="15.75">
      <c r="A61" s="130"/>
      <c r="B61" s="131" t="s">
        <v>55</v>
      </c>
      <c r="C61" s="133">
        <f>SUM(C7+C13+C24+C31+C44+C50+C58)</f>
        <v>6549937</v>
      </c>
      <c r="D61" s="133">
        <f>SUM(D14+D19+D24)</f>
        <v>674700</v>
      </c>
      <c r="E61" s="133">
        <f>SUM(E32+E36+E45)</f>
        <v>50000</v>
      </c>
      <c r="F61" s="133">
        <f>SUM(F31)</f>
        <v>62600</v>
      </c>
      <c r="G61" s="133">
        <f>SUM(G7+G13+G36+G50+G58)</f>
        <v>5643107</v>
      </c>
      <c r="H61" s="133">
        <f>SUM(H36+H50)</f>
        <v>65130</v>
      </c>
      <c r="I61" s="133">
        <f>SUM(I7+I13)</f>
        <v>54400</v>
      </c>
      <c r="J61" s="133"/>
      <c r="K61" s="133"/>
      <c r="L61" s="133">
        <f>SUM(L7+L13+L24+L31+L44+L50+L58)</f>
        <v>6550972</v>
      </c>
      <c r="M61" s="133">
        <f>SUM(M7+M13+M24+M31+M44+M50+M58)</f>
        <v>6552542</v>
      </c>
    </row>
    <row r="62" spans="1:13" ht="12.75">
      <c r="A62" s="80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80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80"/>
      <c r="B64" s="9" t="s">
        <v>85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81"/>
      <c r="B65" s="9" t="s">
        <v>86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92"/>
      <c r="B66" s="9" t="s">
        <v>84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2" s="6" customFormat="1" ht="12.75">
      <c r="A67" s="81"/>
      <c r="B67" s="84"/>
    </row>
    <row r="68" spans="1:13" ht="12.75">
      <c r="A68" s="81"/>
      <c r="B68" s="8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2" s="6" customFormat="1" ht="12.75">
      <c r="A69" s="80"/>
      <c r="B69" s="9"/>
    </row>
    <row r="70" spans="1:2" s="6" customFormat="1" ht="12.75">
      <c r="A70" s="80"/>
      <c r="B70" s="9"/>
    </row>
    <row r="71" spans="1:13" ht="12.75">
      <c r="A71" s="80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81"/>
      <c r="B72" s="8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80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2" s="6" customFormat="1" ht="12.75" customHeight="1">
      <c r="A74" s="80"/>
      <c r="B74" s="9"/>
    </row>
    <row r="75" spans="1:2" s="6" customFormat="1" ht="12.75">
      <c r="A75" s="80"/>
      <c r="B75" s="9"/>
    </row>
    <row r="76" spans="1:2" s="6" customFormat="1" ht="12.75">
      <c r="A76" s="80"/>
      <c r="B76" s="9"/>
    </row>
    <row r="77" spans="1:13" ht="12.75">
      <c r="A77" s="80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81"/>
      <c r="B78" s="8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80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2" s="6" customFormat="1" ht="12.75">
      <c r="A80" s="81"/>
      <c r="B80" s="84"/>
    </row>
    <row r="81" spans="1:13" ht="12.75">
      <c r="A81" s="81"/>
      <c r="B81" s="8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80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80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81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2" s="6" customFormat="1" ht="12.75">
      <c r="A85" s="92"/>
      <c r="B85" s="84"/>
    </row>
    <row r="86" spans="1:13" ht="12.75">
      <c r="A86" s="81"/>
      <c r="B86" s="8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2" s="6" customFormat="1" ht="12.75">
      <c r="A87" s="81"/>
      <c r="B87" s="84"/>
    </row>
    <row r="88" spans="1:13" ht="12.75">
      <c r="A88" s="80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2" s="6" customFormat="1" ht="12.75">
      <c r="A89" s="80"/>
      <c r="B89" s="9"/>
    </row>
    <row r="90" spans="1:2" s="6" customFormat="1" ht="12.75">
      <c r="A90" s="80"/>
      <c r="B90" s="9"/>
    </row>
    <row r="91" spans="1:13" ht="12.75" customHeight="1">
      <c r="A91" s="81"/>
      <c r="B91" s="8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80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80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2" s="6" customFormat="1" ht="12.75">
      <c r="A94" s="80"/>
      <c r="B94" s="9"/>
    </row>
    <row r="95" spans="1:2" s="6" customFormat="1" ht="12.75">
      <c r="A95" s="80"/>
      <c r="B95" s="9"/>
    </row>
    <row r="96" spans="1:2" s="6" customFormat="1" ht="12.75">
      <c r="A96" s="81"/>
      <c r="B96" s="84"/>
    </row>
    <row r="97" spans="1:13" ht="12.75">
      <c r="A97" s="80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81"/>
      <c r="B98" s="8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80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2" s="6" customFormat="1" ht="12.75">
      <c r="A100" s="81"/>
      <c r="B100" s="84"/>
    </row>
    <row r="101" spans="1:13" ht="12.75">
      <c r="A101" s="81"/>
      <c r="B101" s="8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80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80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81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2" s="6" customFormat="1" ht="12.75">
      <c r="A105" s="92"/>
      <c r="B105" s="84"/>
    </row>
    <row r="106" spans="1:13" ht="12.75">
      <c r="A106" s="81"/>
      <c r="B106" s="8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2" s="6" customFormat="1" ht="12.75">
      <c r="A107" s="81"/>
      <c r="B107" s="84"/>
    </row>
    <row r="108" spans="1:2" s="6" customFormat="1" ht="12.75">
      <c r="A108" s="80"/>
      <c r="B108" s="9"/>
    </row>
    <row r="109" spans="1:13" ht="12.75">
      <c r="A109" s="80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2" s="6" customFormat="1" ht="12.75">
      <c r="A110" s="80"/>
      <c r="B110" s="9"/>
    </row>
    <row r="111" spans="1:13" ht="12.75">
      <c r="A111" s="81"/>
      <c r="B111" s="8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8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8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8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8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81"/>
      <c r="B116" s="8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8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81"/>
      <c r="B118" s="8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81"/>
      <c r="B119" s="8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8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81"/>
      <c r="B121" s="8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8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8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81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81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81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81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81"/>
      <c r="B128" s="9" t="s">
        <v>43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81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81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81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81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81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81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81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81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1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81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81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81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81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81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81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81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81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81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81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81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81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81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81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81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81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81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81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81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81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81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81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81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81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81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81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81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81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81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81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81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81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81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81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81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81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81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81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81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81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81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81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81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81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81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81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81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81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81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81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81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81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81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81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81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81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81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81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81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81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81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81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81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81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81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81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81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81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81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81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81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81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81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81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81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81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81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81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81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81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81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81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81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81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81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81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81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81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81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81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81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81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81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81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81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81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81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81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81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81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81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81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81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81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81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81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81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81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81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81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81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81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81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81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81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81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81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81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81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81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81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81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81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81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81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81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81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81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81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81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81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81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81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81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81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81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81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81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81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81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81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81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81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81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81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81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81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81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81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81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81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81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81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81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81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81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81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81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81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81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81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81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81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81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81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81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81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81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81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81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81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81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81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81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81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81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81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81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81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81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81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81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81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81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81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81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81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81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81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81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81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81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81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81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81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81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81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81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81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81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81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81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81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81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81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81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81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81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81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81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81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81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81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81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81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81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81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81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81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81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81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81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81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81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81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81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81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81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81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81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81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81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81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81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81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81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81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81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81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81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81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81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81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81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81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81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81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81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81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81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81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81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81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81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81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81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81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81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81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81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81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81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2" ht="12.75">
      <c r="A400" s="81"/>
      <c r="B400" s="9"/>
    </row>
    <row r="401" spans="1:2" ht="12.75">
      <c r="A401" s="81"/>
      <c r="B401" s="9"/>
    </row>
    <row r="402" spans="1:2" ht="12.75">
      <c r="A402" s="81"/>
      <c r="B402" s="9"/>
    </row>
    <row r="403" spans="1:2" ht="12.75">
      <c r="A403" s="81"/>
      <c r="B403" s="9"/>
    </row>
    <row r="404" spans="1:2" ht="12.75">
      <c r="A404" s="81"/>
      <c r="B404" s="9"/>
    </row>
    <row r="405" spans="1:2" ht="12.75">
      <c r="A405" s="81"/>
      <c r="B405" s="9"/>
    </row>
    <row r="406" spans="1:2" ht="12.75">
      <c r="A406" s="81"/>
      <c r="B406" s="9"/>
    </row>
    <row r="407" spans="1:2" ht="12.75">
      <c r="A407" s="81"/>
      <c r="B407" s="9"/>
    </row>
    <row r="408" spans="1:2" ht="12.75">
      <c r="A408" s="81"/>
      <c r="B408" s="9"/>
    </row>
    <row r="409" spans="1:2" ht="12.75">
      <c r="A409" s="81"/>
      <c r="B409" s="9"/>
    </row>
    <row r="410" spans="1:2" ht="12.75">
      <c r="A410" s="81"/>
      <c r="B410" s="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2020-11-11T12:39:53Z</cp:lastPrinted>
  <dcterms:created xsi:type="dcterms:W3CDTF">2013-09-11T11:00:21Z</dcterms:created>
  <dcterms:modified xsi:type="dcterms:W3CDTF">2020-11-16T17:27:53Z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